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20" activeTab="4"/>
  </bookViews>
  <sheets>
    <sheet name="pdrb nasional" sheetId="1" r:id="rId1"/>
    <sheet name="standar data" sheetId="3" r:id="rId2"/>
    <sheet name="metadata" sheetId="2" r:id="rId3"/>
    <sheet name="Upah Rata-rata Per Jam" sheetId="4" r:id="rId4"/>
    <sheet name="Upah Rata-rata Per Tahun" sheetId="5" r:id="rId5"/>
    <sheet name="Rasio Produktivitas &amp; Upah" sheetId="6" r:id="rId6"/>
    <sheet name="Peringkat Rasio" sheetId="7" r:id="rId7"/>
  </sheets>
  <definedNames>
    <definedName name="_xlnm.Print_Area" localSheetId="2">metadata!$A$1:$T$17</definedName>
    <definedName name="_xlnm.Print_Area" localSheetId="1">'standar data'!$A$2:$J$8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<sst xmlns="http://schemas.openxmlformats.org/spreadsheetml/2006/main" count="274" uniqueCount="113">
  <si>
    <t>Produktivitas Tenaga Kerja Berdasarkan Provinsi Tahun 2018 - 2022</t>
  </si>
  <si>
    <t>Provinsi</t>
  </si>
  <si>
    <t>Produk Regional Domestik Bruto Atas Dasar Harga Konstan 2010 (Milyar Rupiah)</t>
  </si>
  <si>
    <t>Penduduk Yang Bekerja</t>
  </si>
  <si>
    <t>Produktivitas (Juta Rp/Tk)</t>
  </si>
  <si>
    <t>2018</t>
  </si>
  <si>
    <t>2019</t>
  </si>
  <si>
    <t>2020</t>
  </si>
  <si>
    <t>2018***</t>
  </si>
  <si>
    <t>2019***</t>
  </si>
  <si>
    <t>2021*</t>
  </si>
  <si>
    <t>2022**</t>
  </si>
  <si>
    <t>ACEH</t>
  </si>
  <si>
    <t>SUMATERA UTARA</t>
  </si>
  <si>
    <t>SUMATERA BARAT</t>
  </si>
  <si>
    <t>RIAU</t>
  </si>
  <si>
    <t>JAMBI</t>
  </si>
  <si>
    <t>SUMATERA SELATAN</t>
  </si>
  <si>
    <t>BENGKULU</t>
  </si>
  <si>
    <t>LAMPUNG</t>
  </si>
  <si>
    <t>KEP. BANGKA BELITUNG</t>
  </si>
  <si>
    <t>KEP. RIAU</t>
  </si>
  <si>
    <t>DKI JAKARTA</t>
  </si>
  <si>
    <t>JAWA BARAT</t>
  </si>
  <si>
    <t>JAWA TENGAH</t>
  </si>
  <si>
    <t>DI YOGYAKARTA</t>
  </si>
  <si>
    <t>JAWA TIMUR</t>
  </si>
  <si>
    <t>BANTEN</t>
  </si>
  <si>
    <t>BALI</t>
  </si>
  <si>
    <t>NUSA TENGGARA BARAT</t>
  </si>
  <si>
    <t>NUSA TENGGARA TIMUR</t>
  </si>
  <si>
    <t>KALIMANTAN BARAT</t>
  </si>
  <si>
    <t>KALIMANTAN TENGAH</t>
  </si>
  <si>
    <t>KALIMANTAN SELATAN</t>
  </si>
  <si>
    <t>KALIMANTAN TIMUR</t>
  </si>
  <si>
    <t>KALIMANTAN UTARA</t>
  </si>
  <si>
    <t>SULAWESI UTARA</t>
  </si>
  <si>
    <t>SULAWESI TENGAH</t>
  </si>
  <si>
    <t>SULAWESI SELATAN</t>
  </si>
  <si>
    <t>SULAWESI TENGGARA</t>
  </si>
  <si>
    <t>GORONTALO</t>
  </si>
  <si>
    <t>SULAWESI BARAT</t>
  </si>
  <si>
    <t>MALUKU</t>
  </si>
  <si>
    <t>MALUKU UTARA</t>
  </si>
  <si>
    <t>PAPUA BARAT</t>
  </si>
  <si>
    <t>PAPUA</t>
  </si>
  <si>
    <t>PDB INDONESIA</t>
  </si>
  <si>
    <t>Sumber: BPS. Sakernas Agustus 2018 - 2020, diolah Pusdatik Kemnaker</t>
  </si>
  <si>
    <t>Keterangan: Publikasi PDRB 7 Februari 2023 (bps.go.id)</t>
  </si>
  <si>
    <t>Perbedaan antara jumlah PDRB 34 Provinsi dan PDB Indonesia antara lain disebabkan oleh diskrepansi statistik</t>
  </si>
  <si>
    <t>*Angka Sementara</t>
  </si>
  <si>
    <t>**Angka sangat sementara</t>
  </si>
  <si>
    <t>***Sakernas 2018 &amp; 2019 merupakan hasil backcasting</t>
  </si>
  <si>
    <t xml:space="preserve">STANDAR DATA KETENAGAKERJAAN </t>
  </si>
  <si>
    <t>No</t>
  </si>
  <si>
    <t xml:space="preserve">Nama Data </t>
  </si>
  <si>
    <t>Konsep</t>
  </si>
  <si>
    <t>Definisi</t>
  </si>
  <si>
    <t>Klasifikasi</t>
  </si>
  <si>
    <t xml:space="preserve">Ukuran </t>
  </si>
  <si>
    <t>Satuan</t>
  </si>
  <si>
    <t>Dasar Rujukan</t>
  </si>
  <si>
    <t>Data Tingkat Produktivitas Tenaga Kerja</t>
  </si>
  <si>
    <t>Tingkat Produktivitas Tenaga Kerja</t>
  </si>
  <si>
    <t>Tingkat Produktivitas Tenaga Kerja adalah rasio antara produk berupa barang dan jasa dengan tenaga kerja yang digunakan, baik individu maupun kelompok dalam satuan waktu tertentu yang merupakan besaran kontribusi tenaga kerja dalam pembentukan nilai tambah suatu produk dalam proses kegiatan ekonomi</t>
  </si>
  <si>
    <t xml:space="preserve">Lapangan Usaha / Bidang Pekerjaan,
</t>
  </si>
  <si>
    <t>Ratio</t>
  </si>
  <si>
    <t>Orang</t>
  </si>
  <si>
    <t>-</t>
  </si>
  <si>
    <t>Metadata Statistik Indikator Data Tingkat Produktivitas Tenaga Kerja</t>
  </si>
  <si>
    <t>Keterangan Kegiatan Statistik</t>
  </si>
  <si>
    <t>Nama Kegiatan</t>
  </si>
  <si>
    <t>Pengembangan dan Peningkatan Produktivitas Tenaga Kerja</t>
  </si>
  <si>
    <t xml:space="preserve">Instansi : </t>
  </si>
  <si>
    <t>Kementerian Ketenagakerjaan RI</t>
  </si>
  <si>
    <t>Penyelenggara</t>
  </si>
  <si>
    <t xml:space="preserve">Unit Kerja Eselon I : </t>
  </si>
  <si>
    <t>DIREKTORAT JENDERAL PEMBINAAN PELATIHAN VOKASI DAN PRODUKTIVITAS</t>
  </si>
  <si>
    <t>Kode Kegiatan</t>
  </si>
  <si>
    <t>Unit Kerja Eselon II :</t>
  </si>
  <si>
    <t>Direktorat Bina Peningkatan Produktivitas</t>
  </si>
  <si>
    <t>(diisi oleh petugas)</t>
  </si>
  <si>
    <t xml:space="preserve">Unit Kerja Eselon III :  </t>
  </si>
  <si>
    <t>Koordinator ....</t>
  </si>
  <si>
    <t>No.</t>
  </si>
  <si>
    <t>Nama Indikator</t>
  </si>
  <si>
    <r>
      <rPr>
        <b/>
        <sz val="6.5"/>
        <color rgb="FF000000"/>
        <rFont val="Arial"/>
        <charset val="134"/>
      </rPr>
      <t>Interpretasi</t>
    </r>
    <r>
      <rPr>
        <sz val="6.5"/>
        <color rgb="FF000000"/>
        <rFont val="Arial"/>
        <charset val="134"/>
      </rPr>
      <t> </t>
    </r>
  </si>
  <si>
    <r>
      <rPr>
        <b/>
        <sz val="6.5"/>
        <color rgb="FF000000"/>
        <rFont val="Arial"/>
        <charset val="134"/>
      </rPr>
      <t>Metode/Rumus Penghitungan</t>
    </r>
    <r>
      <rPr>
        <sz val="6.5"/>
        <color rgb="FF000000"/>
        <rFont val="Arial"/>
        <charset val="134"/>
      </rPr>
      <t>    </t>
    </r>
  </si>
  <si>
    <t>Ukuran</t>
  </si>
  <si>
    <r>
      <rPr>
        <b/>
        <sz val="6.5"/>
        <color rgb="FF000000"/>
        <rFont val="Arial"/>
        <charset val="134"/>
      </rPr>
      <t>Satuan</t>
    </r>
    <r>
      <rPr>
        <sz val="6.5"/>
        <color rgb="FF000000"/>
        <rFont val="Arial"/>
        <charset val="134"/>
      </rPr>
      <t> </t>
    </r>
  </si>
  <si>
    <t>Klasifikasi Penyajian</t>
  </si>
  <si>
    <t>Apakah Kolom (2) Indikator Komposit?</t>
  </si>
  <si>
    <t>Jika Kolom (10) berkode 1</t>
  </si>
  <si>
    <t>Jika Kolom (10) berkode 2</t>
  </si>
  <si>
    <t>Level Estimasi</t>
  </si>
  <si>
    <t>Apakah Kolom (2) Dapat Diakses Umum?</t>
  </si>
  <si>
    <t>Ya -1</t>
  </si>
  <si>
    <t>Tidak -2</t>
  </si>
  <si>
    <t>Indikator Pembangun</t>
  </si>
  <si>
    <t>Variabel Pembangun</t>
  </si>
  <si>
    <t>Publikasi Ketersediaan</t>
  </si>
  <si>
    <t>Nama</t>
  </si>
  <si>
    <r>
      <rPr>
        <b/>
        <sz val="6.5"/>
        <color rgb="FF000000"/>
        <rFont val="Arial"/>
        <charset val="134"/>
      </rPr>
      <t>Kegiatan Penghasil</t>
    </r>
    <r>
      <rPr>
        <sz val="6.5"/>
        <color rgb="FF000000"/>
        <rFont val="Arial"/>
        <charset val="134"/>
      </rPr>
      <t> </t>
    </r>
  </si>
  <si>
    <r>
      <rPr>
        <b/>
        <sz val="6.5"/>
        <color rgb="FF000000"/>
        <rFont val="Arial"/>
        <charset val="134"/>
      </rPr>
      <t xml:space="preserve">Kode Keg. </t>
    </r>
    <r>
      <rPr>
        <sz val="6.5"/>
        <color rgb="FF000000"/>
        <rFont val="Arial"/>
        <charset val="134"/>
      </rPr>
      <t>(diisi petugas)</t>
    </r>
  </si>
  <si>
    <r>
      <rPr>
        <b/>
        <sz val="6.5"/>
        <color rgb="FF000000"/>
        <rFont val="Arial"/>
        <charset val="134"/>
      </rPr>
      <t>Nama</t>
    </r>
    <r>
      <rPr>
        <sz val="6.5"/>
        <color rgb="FF000000"/>
        <rFont val="Arial"/>
        <charset val="134"/>
      </rPr>
      <t> </t>
    </r>
  </si>
  <si>
    <t>Jumlah PDB / PDRB dibagi jumah penduduk yang bekerja</t>
  </si>
  <si>
    <t>PDB/PDRB, PYB</t>
  </si>
  <si>
    <t>Nasional</t>
  </si>
  <si>
    <t>Upah Rata - Rata Per Jam Pekerja Menurut Provinsi (Rupiah/Jam)</t>
  </si>
  <si>
    <t>INDONESIA</t>
  </si>
  <si>
    <t>Upah Rata - Rata Per Tahun Pekerja Menurut Provinsi (Rupiah/Jam)</t>
  </si>
  <si>
    <t>Rata-rata</t>
  </si>
  <si>
    <t>Rata-rata Produktivitas</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</si>
</sst>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176" formatCode="_(* #,##0.00_);_(* \(#,##0.00\);_(* &quot;-&quot;??_);_(@_)"/>
    <numFmt numFmtId="177" formatCode="_-&quot;Rp&quot;* #,##0.00_-;\-&quot;Rp&quot;* #,##0.00_-;_-&quot;Rp&quot;* &quot;-&quot;??_-;_-@_-"/>
    <numFmt numFmtId="178" formatCode="_-&quot;Rp&quot;* #,##0_-;\-&quot;Rp&quot;* #,##0_-;_-&quot;Rp&quot;* &quot;-&quot;??_-;_-@_-"/>
    <numFmt numFmtId="179" formatCode="_-* #,##0.00_-;\-* #,##0.00_-;_-* &quot;-&quot;_-;_-@_-"/>
  </numFmts>
  <fonts count="31">
    <font>
      <sz val="12"/>
      <color theme="1"/>
      <name val="Calibri"/>
      <charset val="134"/>
      <scheme val="minor"/>
    </font>
    <font>
      <b/>
      <sz val="12"/>
      <color theme="1"/>
      <name val="Calibri"/>
      <charset val="134"/>
      <scheme val="minor"/>
    </font>
    <font>
      <sz val="11"/>
      <color rgb="FF000000"/>
      <name val="Calibri"/>
      <charset val="134"/>
    </font>
    <font>
      <b/>
      <sz val="11"/>
      <color rgb="FF000000"/>
      <name val="Calibri"/>
      <charset val="134"/>
    </font>
    <font>
      <b/>
      <sz val="6.5"/>
      <color rgb="FF000000"/>
      <name val="Arial"/>
      <charset val="134"/>
    </font>
    <font>
      <sz val="6.5"/>
      <color rgb="FF000000"/>
      <name val="Calibri"/>
      <charset val="134"/>
    </font>
    <font>
      <sz val="6.5"/>
      <color rgb="FF000000"/>
      <name val="Arial"/>
      <charset val="134"/>
    </font>
    <font>
      <sz val="6.5"/>
      <color rgb="FF000000"/>
      <name val="Times New Roman"/>
      <charset val="134"/>
    </font>
    <font>
      <sz val="7"/>
      <color rgb="FF000000"/>
      <name val="Arial"/>
      <charset val="134"/>
    </font>
    <font>
      <b/>
      <sz val="7"/>
      <color rgb="FF000000"/>
      <name val="Arial"/>
      <charset val="134"/>
    </font>
    <font>
      <i/>
      <sz val="8"/>
      <color rgb="FF000000"/>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0" tint="-0.149998474074526"/>
        <bgColor indexed="64"/>
      </patternFill>
    </fill>
    <fill>
      <patternFill patternType="solid">
        <fgColor rgb="FFD9D9D9"/>
        <bgColor rgb="FFFFFFFF"/>
      </patternFill>
    </fill>
    <fill>
      <patternFill patternType="solid">
        <fgColor rgb="FFF2F2F2"/>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0" fillId="0" borderId="0" applyFont="0" applyFill="0" applyBorder="0" applyAlignment="0" applyProtection="0"/>
    <xf numFmtId="178"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2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8" applyNumberFormat="0" applyFill="0" applyAlignment="0" applyProtection="0">
      <alignment vertical="center"/>
    </xf>
    <xf numFmtId="0" fontId="18" fillId="0" borderId="28" applyNumberFormat="0" applyFill="0" applyAlignment="0" applyProtection="0">
      <alignment vertical="center"/>
    </xf>
    <xf numFmtId="0" fontId="19" fillId="0" borderId="29" applyNumberFormat="0" applyFill="0" applyAlignment="0" applyProtection="0">
      <alignment vertical="center"/>
    </xf>
    <xf numFmtId="0" fontId="19" fillId="0" borderId="0" applyNumberFormat="0" applyFill="0" applyBorder="0" applyAlignment="0" applyProtection="0">
      <alignment vertical="center"/>
    </xf>
    <xf numFmtId="0" fontId="20" fillId="6" borderId="30" applyNumberFormat="0" applyAlignment="0" applyProtection="0">
      <alignment vertical="center"/>
    </xf>
    <xf numFmtId="0" fontId="21" fillId="7" borderId="31" applyNumberFormat="0" applyAlignment="0" applyProtection="0">
      <alignment vertical="center"/>
    </xf>
    <xf numFmtId="0" fontId="22" fillId="7" borderId="30" applyNumberFormat="0" applyAlignment="0" applyProtection="0">
      <alignment vertical="center"/>
    </xf>
    <xf numFmtId="0" fontId="23" fillId="8" borderId="32" applyNumberFormat="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2" fillId="0" borderId="0"/>
  </cellStyleXfs>
  <cellXfs count="107">
    <xf numFmtId="0" fontId="0" fillId="0" borderId="0" xfId="0"/>
    <xf numFmtId="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NumberFormat="1" applyBorder="1" applyAlignment="1">
      <alignment vertical="center"/>
    </xf>
    <xf numFmtId="4" fontId="0" fillId="0" borderId="1" xfId="0" applyNumberFormat="1" applyBorder="1"/>
    <xf numFmtId="0" fontId="1" fillId="0" borderId="1" xfId="0" applyNumberFormat="1" applyFont="1" applyBorder="1" applyAlignment="1">
      <alignment vertical="center"/>
    </xf>
    <xf numFmtId="0" fontId="1" fillId="0" borderId="1" xfId="0" applyFont="1" applyBorder="1" applyAlignment="1">
      <alignment horizontal="center"/>
    </xf>
    <xf numFmtId="0" fontId="1" fillId="0" borderId="1" xfId="0" applyFont="1" applyBorder="1"/>
    <xf numFmtId="4" fontId="1" fillId="0" borderId="1" xfId="0" applyNumberFormat="1" applyFont="1" applyBorder="1"/>
    <xf numFmtId="0" fontId="1" fillId="2" borderId="2" xfId="0" applyNumberFormat="1" applyFont="1" applyFill="1" applyBorder="1" applyAlignment="1">
      <alignment horizontal="center"/>
    </xf>
    <xf numFmtId="0" fontId="1" fillId="2" borderId="1" xfId="0" applyNumberFormat="1" applyFont="1" applyFill="1" applyBorder="1" applyAlignment="1">
      <alignment horizontal="center" vertical="top"/>
    </xf>
    <xf numFmtId="0" fontId="1" fillId="2" borderId="1" xfId="0" applyNumberFormat="1" applyFont="1" applyFill="1" applyBorder="1" applyAlignment="1">
      <alignment horizontal="center"/>
    </xf>
    <xf numFmtId="3" fontId="0" fillId="0" borderId="1" xfId="0" applyNumberFormat="1" applyBorder="1" applyAlignment="1">
      <alignment vertical="center"/>
    </xf>
    <xf numFmtId="3" fontId="0" fillId="0" borderId="1" xfId="0" applyNumberFormat="1" applyFont="1" applyBorder="1" applyAlignment="1">
      <alignment horizontal="center"/>
    </xf>
    <xf numFmtId="3" fontId="1" fillId="0" borderId="1" xfId="0" applyNumberFormat="1" applyFont="1" applyBorder="1" applyAlignment="1">
      <alignment vertical="center"/>
    </xf>
    <xf numFmtId="0" fontId="1" fillId="2" borderId="3" xfId="0" applyNumberFormat="1" applyFont="1" applyFill="1" applyBorder="1" applyAlignment="1">
      <alignment horizontal="center"/>
    </xf>
    <xf numFmtId="3" fontId="0" fillId="0" borderId="1" xfId="0" applyNumberFormat="1" applyBorder="1"/>
    <xf numFmtId="3" fontId="1" fillId="0" borderId="1" xfId="0" applyNumberFormat="1" applyFont="1" applyBorder="1"/>
    <xf numFmtId="0" fontId="2" fillId="0" borderId="0" xfId="49" applyAlignment="1">
      <alignment wrapText="1"/>
    </xf>
    <xf numFmtId="0" fontId="2" fillId="0" borderId="0" xfId="49"/>
    <xf numFmtId="0" fontId="3" fillId="0" borderId="0" xfId="49" applyFont="1" applyAlignment="1">
      <alignment horizontal="center" vertical="top"/>
    </xf>
    <xf numFmtId="0" fontId="4" fillId="3" borderId="4" xfId="49" applyFont="1" applyFill="1" applyBorder="1" applyAlignment="1">
      <alignment horizontal="center" vertical="center" wrapText="1"/>
    </xf>
    <xf numFmtId="0" fontId="4" fillId="3" borderId="5" xfId="49" applyFont="1" applyFill="1" applyBorder="1" applyAlignment="1">
      <alignment horizontal="center" vertical="center" wrapText="1"/>
    </xf>
    <xf numFmtId="0" fontId="4" fillId="4" borderId="6" xfId="49" applyFont="1" applyFill="1" applyBorder="1" applyAlignment="1">
      <alignment vertical="center" wrapText="1"/>
    </xf>
    <xf numFmtId="0" fontId="4" fillId="4" borderId="7" xfId="49" applyFont="1" applyFill="1" applyBorder="1" applyAlignment="1">
      <alignment vertical="center" wrapText="1"/>
    </xf>
    <xf numFmtId="0" fontId="4" fillId="0" borderId="6"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7" xfId="49" applyFont="1" applyBorder="1" applyAlignment="1">
      <alignment horizontal="center" vertical="center" wrapText="1"/>
    </xf>
    <xf numFmtId="0" fontId="4" fillId="4" borderId="8" xfId="49" applyFont="1" applyFill="1" applyBorder="1" applyAlignment="1">
      <alignment vertical="center" wrapText="1"/>
    </xf>
    <xf numFmtId="0" fontId="5" fillId="4" borderId="9" xfId="49" applyFont="1" applyFill="1" applyBorder="1" applyAlignment="1">
      <alignment vertical="center" wrapText="1"/>
    </xf>
    <xf numFmtId="0" fontId="5" fillId="4" borderId="10" xfId="49" applyFont="1" applyFill="1" applyBorder="1" applyAlignment="1">
      <alignment vertical="center" wrapText="1"/>
    </xf>
    <xf numFmtId="0" fontId="4" fillId="0" borderId="9"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0" xfId="49" applyFont="1" applyBorder="1" applyAlignment="1">
      <alignment horizontal="center" vertical="center" wrapText="1"/>
    </xf>
    <xf numFmtId="0" fontId="4" fillId="4" borderId="12" xfId="49" applyFont="1" applyFill="1" applyBorder="1" applyAlignment="1">
      <alignment horizontal="center" vertical="center" wrapText="1"/>
    </xf>
    <xf numFmtId="0" fontId="4" fillId="4" borderId="0" xfId="49" applyFont="1" applyFill="1" applyAlignment="1">
      <alignment horizontal="center" vertical="center" wrapText="1"/>
    </xf>
    <xf numFmtId="0" fontId="5" fillId="4" borderId="12" xfId="49" applyFont="1" applyFill="1" applyBorder="1" applyAlignment="1">
      <alignment vertical="center" wrapText="1"/>
    </xf>
    <xf numFmtId="0" fontId="5" fillId="4" borderId="0" xfId="49" applyFont="1" applyFill="1" applyAlignment="1">
      <alignment vertical="center" wrapText="1"/>
    </xf>
    <xf numFmtId="0" fontId="6" fillId="4" borderId="9" xfId="49" applyFont="1" applyFill="1" applyBorder="1" applyAlignment="1">
      <alignment vertical="center" wrapText="1"/>
    </xf>
    <xf numFmtId="0" fontId="6" fillId="4" borderId="10" xfId="49" applyFont="1" applyFill="1" applyBorder="1" applyAlignment="1">
      <alignment vertical="center" wrapText="1"/>
    </xf>
    <xf numFmtId="0" fontId="5" fillId="4" borderId="11" xfId="49" applyFont="1" applyFill="1" applyBorder="1" applyAlignment="1">
      <alignment vertical="center" wrapText="1"/>
    </xf>
    <xf numFmtId="0" fontId="7" fillId="0" borderId="4" xfId="49" applyFont="1" applyBorder="1" applyAlignment="1">
      <alignment vertical="center" wrapText="1"/>
    </xf>
    <xf numFmtId="0" fontId="7" fillId="0" borderId="5" xfId="49" applyFont="1" applyBorder="1" applyAlignment="1">
      <alignment vertical="center" wrapText="1"/>
    </xf>
    <xf numFmtId="0" fontId="4" fillId="3" borderId="13" xfId="49" applyFont="1" applyFill="1" applyBorder="1" applyAlignment="1">
      <alignment horizontal="center" vertical="center" wrapText="1"/>
    </xf>
    <xf numFmtId="0" fontId="4" fillId="3" borderId="14" xfId="49" applyFont="1" applyFill="1" applyBorder="1" applyAlignment="1">
      <alignment horizontal="center" vertical="center" wrapText="1"/>
    </xf>
    <xf numFmtId="0" fontId="6" fillId="3" borderId="13" xfId="49" applyFont="1" applyFill="1" applyBorder="1" applyAlignment="1">
      <alignment horizontal="center" vertical="center" wrapText="1"/>
    </xf>
    <xf numFmtId="0" fontId="6" fillId="3" borderId="15" xfId="49" applyFont="1" applyFill="1" applyBorder="1" applyAlignment="1">
      <alignment horizontal="center" vertical="center" wrapText="1"/>
    </xf>
    <xf numFmtId="0" fontId="6" fillId="0" borderId="16" xfId="49" applyFont="1" applyBorder="1" applyAlignment="1">
      <alignment horizontal="center" vertical="center" wrapText="1"/>
    </xf>
    <xf numFmtId="0" fontId="8" fillId="0" borderId="17" xfId="49" applyFont="1" applyBorder="1" applyAlignment="1">
      <alignment horizontal="left" vertical="center" wrapText="1"/>
    </xf>
    <xf numFmtId="0" fontId="8" fillId="0" borderId="17" xfId="49" applyFont="1" applyBorder="1" applyAlignment="1">
      <alignment horizontal="center" vertical="center" wrapText="1"/>
    </xf>
    <xf numFmtId="0" fontId="6" fillId="0" borderId="0" xfId="49" applyFont="1" applyAlignment="1">
      <alignment horizontal="center" vertical="center" wrapText="1"/>
    </xf>
    <xf numFmtId="0" fontId="8" fillId="0" borderId="0" xfId="49" applyFont="1" applyAlignment="1">
      <alignment horizontal="left" vertical="center" wrapText="1"/>
    </xf>
    <xf numFmtId="0" fontId="9" fillId="0" borderId="0" xfId="49" applyFont="1" applyAlignment="1">
      <alignment horizontal="center" vertical="center" wrapText="1"/>
    </xf>
    <xf numFmtId="0" fontId="8" fillId="0" borderId="0" xfId="49" applyFont="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left" vertical="center" wrapText="1"/>
    </xf>
    <xf numFmtId="0" fontId="4" fillId="0" borderId="17" xfId="49" applyFont="1" applyBorder="1" applyAlignment="1">
      <alignment horizontal="left" vertical="center" wrapText="1"/>
    </xf>
    <xf numFmtId="0" fontId="4" fillId="4" borderId="15" xfId="49" applyFont="1" applyFill="1" applyBorder="1" applyAlignment="1">
      <alignment horizontal="center" vertical="center" wrapText="1"/>
    </xf>
    <xf numFmtId="0" fontId="5" fillId="4" borderId="15" xfId="49" applyFont="1" applyFill="1" applyBorder="1" applyAlignment="1">
      <alignment vertical="center" wrapText="1"/>
    </xf>
    <xf numFmtId="0" fontId="4" fillId="0" borderId="18" xfId="49" applyFont="1" applyBorder="1" applyAlignment="1">
      <alignment horizontal="left" vertical="center" wrapText="1"/>
    </xf>
    <xf numFmtId="0" fontId="4" fillId="0" borderId="19" xfId="49" applyFont="1" applyBorder="1" applyAlignment="1">
      <alignment horizontal="left" vertical="center" wrapText="1"/>
    </xf>
    <xf numFmtId="0" fontId="4" fillId="0" borderId="20" xfId="49" applyFont="1" applyBorder="1" applyAlignment="1">
      <alignment horizontal="left" vertical="center" wrapText="1"/>
    </xf>
    <xf numFmtId="0" fontId="4" fillId="3" borderId="12" xfId="49" applyFont="1" applyFill="1" applyBorder="1" applyAlignment="1">
      <alignment horizontal="center" vertical="center" wrapText="1"/>
    </xf>
    <xf numFmtId="0" fontId="4" fillId="3" borderId="15" xfId="49" applyFont="1" applyFill="1" applyBorder="1" applyAlignment="1">
      <alignment horizontal="center" vertical="center" wrapText="1"/>
    </xf>
    <xf numFmtId="0" fontId="4" fillId="3" borderId="0" xfId="49" applyFont="1" applyFill="1" applyAlignment="1">
      <alignment horizontal="center" vertical="center" wrapText="1"/>
    </xf>
    <xf numFmtId="0" fontId="10" fillId="3" borderId="6" xfId="49" applyFont="1" applyFill="1" applyBorder="1" applyAlignment="1">
      <alignment horizontal="center" vertical="center" wrapText="1"/>
    </xf>
    <xf numFmtId="0" fontId="10" fillId="3" borderId="7" xfId="49" applyFont="1" applyFill="1" applyBorder="1" applyAlignment="1">
      <alignment horizontal="center" vertical="center" wrapText="1"/>
    </xf>
    <xf numFmtId="0" fontId="10" fillId="3" borderId="8" xfId="49" applyFont="1" applyFill="1" applyBorder="1" applyAlignment="1">
      <alignment horizontal="center" vertical="center" wrapText="1"/>
    </xf>
    <xf numFmtId="0" fontId="10" fillId="3" borderId="12" xfId="49" applyFont="1" applyFill="1" applyBorder="1" applyAlignment="1">
      <alignment horizontal="center" vertical="center" wrapText="1"/>
    </xf>
    <xf numFmtId="0" fontId="10" fillId="3" borderId="15" xfId="49" applyFont="1" applyFill="1" applyBorder="1" applyAlignment="1">
      <alignment horizontal="center" vertical="center" wrapText="1"/>
    </xf>
    <xf numFmtId="0" fontId="10" fillId="3" borderId="0" xfId="49" applyFont="1" applyFill="1" applyAlignment="1">
      <alignment horizontal="center" vertical="center" wrapText="1"/>
    </xf>
    <xf numFmtId="0" fontId="4" fillId="3" borderId="9" xfId="49" applyFont="1" applyFill="1" applyBorder="1" applyAlignment="1">
      <alignment horizontal="center" vertical="center" wrapText="1"/>
    </xf>
    <xf numFmtId="0" fontId="4" fillId="3" borderId="10" xfId="49" applyFont="1" applyFill="1" applyBorder="1" applyAlignment="1">
      <alignment horizontal="center" vertical="center" wrapText="1"/>
    </xf>
    <xf numFmtId="0" fontId="4" fillId="3" borderId="11" xfId="49" applyFont="1" applyFill="1" applyBorder="1" applyAlignment="1">
      <alignment horizontal="center" vertical="center" wrapText="1"/>
    </xf>
    <xf numFmtId="0" fontId="2" fillId="3" borderId="10" xfId="49" applyFill="1" applyBorder="1" applyAlignment="1">
      <alignment vertical="center" wrapText="1"/>
    </xf>
    <xf numFmtId="0" fontId="6" fillId="3" borderId="6" xfId="49" applyFont="1" applyFill="1" applyBorder="1" applyAlignment="1">
      <alignment horizontal="center" vertical="center" wrapText="1"/>
    </xf>
    <xf numFmtId="0" fontId="6" fillId="3" borderId="7" xfId="49" applyFont="1" applyFill="1" applyBorder="1" applyAlignment="1">
      <alignment horizontal="center" vertical="center" wrapText="1"/>
    </xf>
    <xf numFmtId="0" fontId="4" fillId="3" borderId="17" xfId="49" applyFont="1" applyFill="1" applyBorder="1" applyAlignment="1">
      <alignment horizontal="center" vertical="center" wrapText="1"/>
    </xf>
    <xf numFmtId="0" fontId="7" fillId="0" borderId="17" xfId="49" applyFont="1" applyBorder="1" applyAlignment="1">
      <alignment vertical="center" wrapText="1"/>
    </xf>
    <xf numFmtId="0" fontId="3" fillId="0" borderId="0" xfId="49" applyFont="1" applyAlignment="1">
      <alignment vertical="center"/>
    </xf>
    <xf numFmtId="0" fontId="3" fillId="0" borderId="0" xfId="49" applyFont="1"/>
    <xf numFmtId="0" fontId="2" fillId="0" borderId="0" xfId="49" applyAlignment="1">
      <alignment vertical="center" wrapText="1"/>
    </xf>
    <xf numFmtId="0" fontId="3" fillId="0" borderId="0" xfId="49" applyFont="1" applyAlignment="1">
      <alignment vertical="center" wrapText="1"/>
    </xf>
    <xf numFmtId="0" fontId="3" fillId="0" borderId="21" xfId="49" applyFont="1" applyBorder="1" applyAlignment="1">
      <alignment horizontal="center" vertical="center"/>
    </xf>
    <xf numFmtId="0" fontId="3" fillId="0" borderId="22" xfId="49" applyFont="1" applyBorder="1" applyAlignment="1">
      <alignment horizontal="center" vertical="center"/>
    </xf>
    <xf numFmtId="0" fontId="3" fillId="0" borderId="23" xfId="49" applyFont="1" applyBorder="1" applyAlignment="1">
      <alignment horizontal="center" vertical="center" wrapText="1"/>
    </xf>
    <xf numFmtId="0" fontId="3" fillId="0" borderId="24" xfId="49" applyFont="1" applyBorder="1" applyAlignment="1">
      <alignment horizontal="center" vertical="center" wrapText="1"/>
    </xf>
    <xf numFmtId="0" fontId="3" fillId="0" borderId="0" xfId="49" applyFont="1" applyAlignment="1">
      <alignment horizontal="center" wrapText="1"/>
    </xf>
    <xf numFmtId="0" fontId="2" fillId="0" borderId="0" xfId="49" applyAlignment="1">
      <alignment horizontal="center" vertical="center" wrapText="1"/>
    </xf>
    <xf numFmtId="0" fontId="2" fillId="0" borderId="0" xfId="49" applyAlignment="1">
      <alignment vertical="top"/>
    </xf>
    <xf numFmtId="0" fontId="3" fillId="0" borderId="25" xfId="49" applyFont="1" applyBorder="1" applyAlignment="1">
      <alignment horizontal="center" vertical="center"/>
    </xf>
    <xf numFmtId="0" fontId="2" fillId="0" borderId="0" xfId="49" applyAlignment="1">
      <alignment vertical="center"/>
    </xf>
    <xf numFmtId="0" fontId="3" fillId="0" borderId="26" xfId="49" applyFont="1" applyBorder="1" applyAlignment="1">
      <alignment horizontal="center" vertical="center" wrapText="1"/>
    </xf>
    <xf numFmtId="0" fontId="1" fillId="0" borderId="0" xfId="0" applyNumberFormat="1" applyFont="1"/>
    <xf numFmtId="0" fontId="0" fillId="0" borderId="0" xfId="0" applyNumberFormat="1"/>
    <xf numFmtId="0" fontId="1" fillId="0" borderId="0" xfId="0" applyNumberFormat="1" applyFont="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179" fontId="0" fillId="0" borderId="1" xfId="4" applyNumberFormat="1" applyFont="1" applyBorder="1"/>
    <xf numFmtId="41" fontId="0" fillId="0" borderId="1" xfId="4" applyFont="1" applyBorder="1"/>
    <xf numFmtId="179" fontId="1" fillId="0" borderId="1" xfId="4" applyNumberFormat="1" applyFont="1" applyBorder="1"/>
    <xf numFmtId="41" fontId="1" fillId="0" borderId="1" xfId="4" applyFont="1" applyBorder="1"/>
    <xf numFmtId="0" fontId="0" fillId="0" borderId="0" xfId="0" applyAlignment="1">
      <alignment wrapText="1"/>
    </xf>
    <xf numFmtId="0" fontId="0" fillId="0" borderId="0" xfId="0" applyAlignment="1"/>
    <xf numFmtId="2" fontId="0" fillId="0" borderId="1" xfId="0" applyNumberFormat="1" applyFont="1" applyBorder="1" applyAlignment="1">
      <alignment horizontal="center"/>
    </xf>
    <xf numFmtId="2" fontId="1" fillId="0" borderId="1" xfId="0" applyNumberFormat="1" applyFont="1" applyBorder="1" applyAlignment="1">
      <alignment horizontal="center"/>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6"/>
  <sheetViews>
    <sheetView zoomScale="94" zoomScaleNormal="94" topLeftCell="C1" workbookViewId="0">
      <pane ySplit="4" topLeftCell="A5" activePane="bottomLeft" state="frozen"/>
      <selection/>
      <selection pane="bottomLeft" activeCell="A1" sqref="A1:N1"/>
    </sheetView>
  </sheetViews>
  <sheetFormatPr defaultColWidth="8.83333333333333" defaultRowHeight="15.75"/>
  <cols>
    <col min="1" max="1" width="21.8333333333333" style="94" customWidth="1"/>
    <col min="2" max="2" width="15.3333333333333" style="94" customWidth="1"/>
    <col min="3" max="3" width="15.1666666666667" style="94" customWidth="1"/>
    <col min="4" max="6" width="14.5" style="94" customWidth="1"/>
    <col min="7" max="11" width="13" style="94" customWidth="1"/>
    <col min="12" max="16384" width="8.83333333333333" style="94"/>
  </cols>
  <sheetData>
    <row r="1" spans="1:15">
      <c r="A1" s="95" t="s">
        <v>0</v>
      </c>
      <c r="B1" s="95"/>
      <c r="C1" s="95"/>
      <c r="D1" s="95"/>
      <c r="E1" s="95"/>
      <c r="F1" s="95"/>
      <c r="G1" s="95"/>
      <c r="H1" s="95"/>
      <c r="I1" s="95"/>
      <c r="J1" s="95"/>
      <c r="K1" s="95"/>
      <c r="L1" s="95"/>
      <c r="M1" s="95"/>
      <c r="N1" s="95"/>
      <c r="O1" s="95"/>
    </row>
    <row r="3" spans="1:16">
      <c r="A3" s="96" t="s">
        <v>1</v>
      </c>
      <c r="B3" s="9" t="s">
        <v>2</v>
      </c>
      <c r="C3" s="9"/>
      <c r="D3" s="9"/>
      <c r="E3" s="9"/>
      <c r="F3" s="15"/>
      <c r="G3" s="9" t="s">
        <v>3</v>
      </c>
      <c r="H3" s="9"/>
      <c r="I3" s="9"/>
      <c r="J3" s="9"/>
      <c r="K3" s="15"/>
      <c r="L3" s="9" t="s">
        <v>4</v>
      </c>
      <c r="M3" s="9"/>
      <c r="N3" s="9"/>
      <c r="O3" s="9"/>
      <c r="P3" s="15"/>
    </row>
    <row r="4" spans="1:16">
      <c r="A4" s="96"/>
      <c r="B4" s="97" t="s">
        <v>5</v>
      </c>
      <c r="C4" s="97" t="s">
        <v>6</v>
      </c>
      <c r="D4" s="97" t="s">
        <v>7</v>
      </c>
      <c r="E4" s="97">
        <v>2021</v>
      </c>
      <c r="F4" s="97">
        <v>2022</v>
      </c>
      <c r="G4" s="10" t="s">
        <v>8</v>
      </c>
      <c r="H4" s="11" t="s">
        <v>9</v>
      </c>
      <c r="I4" s="11">
        <v>2020</v>
      </c>
      <c r="J4" s="11">
        <v>2021</v>
      </c>
      <c r="K4" s="11">
        <v>2022</v>
      </c>
      <c r="L4" s="10">
        <v>2018</v>
      </c>
      <c r="M4" s="11">
        <v>2019</v>
      </c>
      <c r="N4" s="11">
        <v>2020</v>
      </c>
      <c r="O4" s="10" t="s">
        <v>10</v>
      </c>
      <c r="P4" s="10" t="s">
        <v>11</v>
      </c>
    </row>
    <row r="5" spans="1:16">
      <c r="A5" s="98" t="s">
        <v>12</v>
      </c>
      <c r="B5" s="99">
        <v>126824.37</v>
      </c>
      <c r="C5" s="99">
        <v>132069.62</v>
      </c>
      <c r="D5" s="99">
        <v>131580.97</v>
      </c>
      <c r="E5" s="99">
        <v>135251.19</v>
      </c>
      <c r="F5" s="99">
        <v>140947.64</v>
      </c>
      <c r="G5" s="100">
        <v>2243677</v>
      </c>
      <c r="H5" s="100">
        <v>2256736</v>
      </c>
      <c r="I5" s="100">
        <v>2359905</v>
      </c>
      <c r="J5" s="100">
        <v>2361300</v>
      </c>
      <c r="K5" s="100">
        <v>2394994</v>
      </c>
      <c r="L5" s="105">
        <f t="shared" ref="L5:L39" si="0">B5/G5*1000</f>
        <v>56.5252351385694</v>
      </c>
      <c r="M5" s="105">
        <f t="shared" ref="M5:M39" si="1">C5/H5*1000</f>
        <v>58.5224058108702</v>
      </c>
      <c r="N5" s="105">
        <f t="shared" ref="N5:N39" si="2">D5/I5*1000</f>
        <v>55.7568927562762</v>
      </c>
      <c r="O5" s="105">
        <f t="shared" ref="O5:O39" si="3">E5/J5*1000</f>
        <v>57.2782746792021</v>
      </c>
      <c r="P5" s="105">
        <f t="shared" ref="P5:P39" si="4">F5/K5*1000</f>
        <v>58.8509365785468</v>
      </c>
    </row>
    <row r="6" spans="1:16">
      <c r="A6" s="98" t="s">
        <v>13</v>
      </c>
      <c r="B6" s="99">
        <v>512762.63</v>
      </c>
      <c r="C6" s="99">
        <v>539513.85</v>
      </c>
      <c r="D6" s="99">
        <v>533746.36</v>
      </c>
      <c r="E6" s="99">
        <v>547651.82</v>
      </c>
      <c r="F6" s="99">
        <v>573528.77</v>
      </c>
      <c r="G6" s="100">
        <v>7039491</v>
      </c>
      <c r="H6" s="100">
        <v>7012518</v>
      </c>
      <c r="I6" s="100">
        <v>6842252</v>
      </c>
      <c r="J6" s="100">
        <v>7035850</v>
      </c>
      <c r="K6" s="100">
        <v>7197374</v>
      </c>
      <c r="L6" s="105">
        <f t="shared" si="0"/>
        <v>72.8408673297544</v>
      </c>
      <c r="M6" s="105">
        <f t="shared" si="1"/>
        <v>76.9358239080456</v>
      </c>
      <c r="N6" s="105">
        <f t="shared" si="2"/>
        <v>78.0074104256903</v>
      </c>
      <c r="O6" s="105">
        <f t="shared" si="3"/>
        <v>77.8373359295607</v>
      </c>
      <c r="P6" s="105">
        <f t="shared" si="4"/>
        <v>79.6858368065908</v>
      </c>
    </row>
    <row r="7" spans="1:16">
      <c r="A7" s="98" t="s">
        <v>14</v>
      </c>
      <c r="B7" s="99">
        <v>163996.19</v>
      </c>
      <c r="C7" s="99">
        <v>172205.57</v>
      </c>
      <c r="D7" s="99">
        <v>169426.61</v>
      </c>
      <c r="E7" s="99">
        <v>175000.5</v>
      </c>
      <c r="F7" s="99">
        <v>182629.54</v>
      </c>
      <c r="G7" s="100">
        <v>2480405</v>
      </c>
      <c r="H7" s="100">
        <v>2540040</v>
      </c>
      <c r="I7" s="100">
        <v>2581524</v>
      </c>
      <c r="J7" s="100">
        <v>2581444</v>
      </c>
      <c r="K7" s="100">
        <v>2688164</v>
      </c>
      <c r="L7" s="105">
        <f t="shared" si="0"/>
        <v>66.1166986842874</v>
      </c>
      <c r="M7" s="105">
        <f t="shared" si="1"/>
        <v>67.7964008440812</v>
      </c>
      <c r="N7" s="105">
        <f t="shared" si="2"/>
        <v>65.6304609215332</v>
      </c>
      <c r="O7" s="105">
        <f t="shared" si="3"/>
        <v>67.7917088265328</v>
      </c>
      <c r="P7" s="105">
        <f t="shared" si="4"/>
        <v>67.9383921516693</v>
      </c>
    </row>
    <row r="8" spans="1:16">
      <c r="A8" s="98" t="s">
        <v>15</v>
      </c>
      <c r="B8" s="99">
        <v>482064.63</v>
      </c>
      <c r="C8" s="99">
        <v>495607.05</v>
      </c>
      <c r="D8" s="99">
        <v>489995.75</v>
      </c>
      <c r="E8" s="99">
        <v>506471.91</v>
      </c>
      <c r="F8" s="99">
        <v>529532.98</v>
      </c>
      <c r="G8" s="100">
        <v>2890286</v>
      </c>
      <c r="H8" s="100">
        <v>2953151</v>
      </c>
      <c r="I8" s="100">
        <v>3022988</v>
      </c>
      <c r="J8" s="100">
        <v>3148947</v>
      </c>
      <c r="K8" s="100">
        <v>3168929</v>
      </c>
      <c r="L8" s="105">
        <f t="shared" si="0"/>
        <v>166.787864591947</v>
      </c>
      <c r="M8" s="105">
        <f t="shared" si="1"/>
        <v>167.823131969886</v>
      </c>
      <c r="N8" s="105">
        <f t="shared" si="2"/>
        <v>162.089875977013</v>
      </c>
      <c r="O8" s="105">
        <f t="shared" si="3"/>
        <v>160.838499345972</v>
      </c>
      <c r="P8" s="105">
        <f t="shared" si="4"/>
        <v>167.101560180111</v>
      </c>
    </row>
    <row r="9" spans="1:16">
      <c r="A9" s="98" t="s">
        <v>16</v>
      </c>
      <c r="B9" s="99">
        <v>142902</v>
      </c>
      <c r="C9" s="99">
        <v>149111.09</v>
      </c>
      <c r="D9" s="99">
        <v>148354.25</v>
      </c>
      <c r="E9" s="99">
        <v>153825.49</v>
      </c>
      <c r="F9" s="99">
        <v>161717.68</v>
      </c>
      <c r="G9" s="100">
        <v>1724899</v>
      </c>
      <c r="H9" s="100">
        <v>1683575</v>
      </c>
      <c r="I9" s="100">
        <v>1739003</v>
      </c>
      <c r="J9" s="100">
        <v>1746840</v>
      </c>
      <c r="K9" s="100">
        <v>1797819</v>
      </c>
      <c r="L9" s="105">
        <f t="shared" si="0"/>
        <v>82.8465898583047</v>
      </c>
      <c r="M9" s="105">
        <f t="shared" si="1"/>
        <v>88.5681303179247</v>
      </c>
      <c r="N9" s="105">
        <f t="shared" si="2"/>
        <v>85.3099448362079</v>
      </c>
      <c r="O9" s="105">
        <f t="shared" si="3"/>
        <v>88.0592899177944</v>
      </c>
      <c r="P9" s="105">
        <f t="shared" si="4"/>
        <v>89.9521475743665</v>
      </c>
    </row>
    <row r="10" spans="1:16">
      <c r="A10" s="98" t="s">
        <v>17</v>
      </c>
      <c r="B10" s="99">
        <v>298484.07</v>
      </c>
      <c r="C10" s="99">
        <v>315464.75</v>
      </c>
      <c r="D10" s="99">
        <v>315129.22</v>
      </c>
      <c r="E10" s="99">
        <v>326411.27</v>
      </c>
      <c r="F10" s="99">
        <v>343483.65</v>
      </c>
      <c r="G10" s="100">
        <v>4005578</v>
      </c>
      <c r="H10" s="100">
        <v>4012611</v>
      </c>
      <c r="I10" s="100">
        <v>4091383</v>
      </c>
      <c r="J10" s="100">
        <v>4179708</v>
      </c>
      <c r="K10" s="100">
        <v>4289704</v>
      </c>
      <c r="L10" s="105">
        <f t="shared" si="0"/>
        <v>74.5171033993097</v>
      </c>
      <c r="M10" s="105">
        <f t="shared" si="1"/>
        <v>78.6183235803321</v>
      </c>
      <c r="N10" s="105">
        <f t="shared" si="2"/>
        <v>77.0226644633367</v>
      </c>
      <c r="O10" s="105">
        <f t="shared" si="3"/>
        <v>78.0942759637755</v>
      </c>
      <c r="P10" s="105">
        <f t="shared" si="4"/>
        <v>80.0716436378827</v>
      </c>
    </row>
    <row r="11" spans="1:16">
      <c r="A11" s="98" t="s">
        <v>18</v>
      </c>
      <c r="B11" s="99">
        <v>44164.11</v>
      </c>
      <c r="C11" s="99">
        <v>46345.45</v>
      </c>
      <c r="D11" s="99">
        <v>46338.43</v>
      </c>
      <c r="E11" s="99">
        <v>47853.78</v>
      </c>
      <c r="F11" s="99">
        <v>49916.06</v>
      </c>
      <c r="G11" s="100">
        <v>987914</v>
      </c>
      <c r="H11" s="100">
        <v>1002161</v>
      </c>
      <c r="I11" s="100">
        <v>1031881</v>
      </c>
      <c r="J11" s="100">
        <v>1021775</v>
      </c>
      <c r="K11" s="100">
        <v>1037496</v>
      </c>
      <c r="L11" s="105">
        <f t="shared" si="0"/>
        <v>44.7044074686663</v>
      </c>
      <c r="M11" s="105">
        <f t="shared" si="1"/>
        <v>46.2455134454444</v>
      </c>
      <c r="N11" s="105">
        <f t="shared" si="2"/>
        <v>44.9067576590711</v>
      </c>
      <c r="O11" s="105">
        <f t="shared" si="3"/>
        <v>46.8339702967874</v>
      </c>
      <c r="P11" s="105">
        <f t="shared" si="4"/>
        <v>48.1120505524841</v>
      </c>
    </row>
    <row r="12" spans="1:16">
      <c r="A12" s="98" t="s">
        <v>19</v>
      </c>
      <c r="B12" s="99">
        <v>232165.99</v>
      </c>
      <c r="C12" s="99">
        <v>244378.31</v>
      </c>
      <c r="D12" s="99">
        <v>240319.59</v>
      </c>
      <c r="E12" s="99">
        <v>246966.49</v>
      </c>
      <c r="F12" s="99">
        <v>257534.19</v>
      </c>
      <c r="G12" s="100">
        <v>4163776</v>
      </c>
      <c r="H12" s="100">
        <v>4186197</v>
      </c>
      <c r="I12" s="100">
        <v>4280109</v>
      </c>
      <c r="J12" s="100">
        <v>4284320</v>
      </c>
      <c r="K12" s="100">
        <v>4387966</v>
      </c>
      <c r="L12" s="105">
        <f t="shared" si="0"/>
        <v>55.7585206312732</v>
      </c>
      <c r="M12" s="105">
        <f t="shared" si="1"/>
        <v>58.3771642853884</v>
      </c>
      <c r="N12" s="105">
        <f t="shared" si="2"/>
        <v>56.148006978327</v>
      </c>
      <c r="O12" s="105">
        <f t="shared" si="3"/>
        <v>57.6442679351682</v>
      </c>
      <c r="P12" s="105">
        <f t="shared" si="4"/>
        <v>58.6910176605744</v>
      </c>
    </row>
    <row r="13" spans="1:16">
      <c r="A13" s="98" t="s">
        <v>20</v>
      </c>
      <c r="B13" s="99">
        <v>52208.04</v>
      </c>
      <c r="C13" s="99">
        <v>53941.9</v>
      </c>
      <c r="D13" s="99">
        <v>52705.94</v>
      </c>
      <c r="E13" s="99">
        <v>55369.65</v>
      </c>
      <c r="F13" s="99">
        <v>57803.2</v>
      </c>
      <c r="G13" s="100">
        <v>692646</v>
      </c>
      <c r="H13" s="100">
        <v>701958</v>
      </c>
      <c r="I13" s="100">
        <v>699881</v>
      </c>
      <c r="J13" s="100">
        <v>701441</v>
      </c>
      <c r="K13" s="100">
        <v>730972</v>
      </c>
      <c r="L13" s="105">
        <f t="shared" si="0"/>
        <v>75.3747801907468</v>
      </c>
      <c r="M13" s="105">
        <f t="shared" si="1"/>
        <v>76.8449109490881</v>
      </c>
      <c r="N13" s="105">
        <f t="shared" si="2"/>
        <v>75.3070021903724</v>
      </c>
      <c r="O13" s="105">
        <f t="shared" si="3"/>
        <v>78.9370025419102</v>
      </c>
      <c r="P13" s="105">
        <f t="shared" si="4"/>
        <v>79.0771739546795</v>
      </c>
    </row>
    <row r="14" spans="1:16">
      <c r="A14" s="98" t="s">
        <v>21</v>
      </c>
      <c r="B14" s="99">
        <v>173498.75</v>
      </c>
      <c r="C14" s="99">
        <v>181877.67</v>
      </c>
      <c r="D14" s="99">
        <v>174959.21</v>
      </c>
      <c r="E14" s="99">
        <v>180952.44</v>
      </c>
      <c r="F14" s="99">
        <v>190163.7</v>
      </c>
      <c r="G14" s="100">
        <v>938000</v>
      </c>
      <c r="H14" s="100">
        <v>988817</v>
      </c>
      <c r="I14" s="100">
        <v>1016600</v>
      </c>
      <c r="J14" s="100">
        <v>1087419</v>
      </c>
      <c r="K14" s="100">
        <v>1155997</v>
      </c>
      <c r="L14" s="105">
        <f t="shared" si="0"/>
        <v>184.966684434968</v>
      </c>
      <c r="M14" s="105">
        <f t="shared" si="1"/>
        <v>183.93461075204</v>
      </c>
      <c r="N14" s="105">
        <f t="shared" si="2"/>
        <v>172.102311626992</v>
      </c>
      <c r="O14" s="105">
        <f t="shared" si="3"/>
        <v>166.405442612277</v>
      </c>
      <c r="P14" s="105">
        <f t="shared" si="4"/>
        <v>164.501897496274</v>
      </c>
    </row>
    <row r="15" spans="1:16">
      <c r="A15" s="98" t="s">
        <v>22</v>
      </c>
      <c r="B15" s="99">
        <v>1735208.29</v>
      </c>
      <c r="C15" s="99">
        <v>1836240.55</v>
      </c>
      <c r="D15" s="99">
        <v>1792291.09</v>
      </c>
      <c r="E15" s="99">
        <v>1856075.82</v>
      </c>
      <c r="F15" s="99">
        <v>1953455.85</v>
      </c>
      <c r="G15" s="100">
        <v>4725738</v>
      </c>
      <c r="H15" s="100">
        <v>4852949</v>
      </c>
      <c r="I15" s="100">
        <v>4659251</v>
      </c>
      <c r="J15" s="100">
        <v>4737415</v>
      </c>
      <c r="K15" s="100">
        <v>4875102</v>
      </c>
      <c r="L15" s="105">
        <f t="shared" si="0"/>
        <v>367.182499326031</v>
      </c>
      <c r="M15" s="105">
        <f t="shared" si="1"/>
        <v>378.376230617713</v>
      </c>
      <c r="N15" s="105">
        <f t="shared" si="2"/>
        <v>384.673650335644</v>
      </c>
      <c r="O15" s="105">
        <f t="shared" si="3"/>
        <v>391.790843740732</v>
      </c>
      <c r="P15" s="105">
        <f t="shared" si="4"/>
        <v>400.700508420132</v>
      </c>
    </row>
    <row r="16" spans="1:16">
      <c r="A16" s="98" t="s">
        <v>23</v>
      </c>
      <c r="B16" s="99">
        <v>1419624.14</v>
      </c>
      <c r="C16" s="99">
        <v>1490959.69</v>
      </c>
      <c r="D16" s="99">
        <v>1453380.72</v>
      </c>
      <c r="E16" s="99">
        <v>1507746.39</v>
      </c>
      <c r="F16" s="99">
        <v>1589984.93</v>
      </c>
      <c r="G16" s="100">
        <v>20936930</v>
      </c>
      <c r="H16" s="100">
        <v>22063833</v>
      </c>
      <c r="I16" s="100">
        <v>21674854</v>
      </c>
      <c r="J16" s="100">
        <v>22313481</v>
      </c>
      <c r="K16" s="100">
        <v>23452568</v>
      </c>
      <c r="L16" s="105">
        <f t="shared" si="0"/>
        <v>67.8047899095044</v>
      </c>
      <c r="M16" s="105">
        <f t="shared" si="1"/>
        <v>67.5748266405026</v>
      </c>
      <c r="N16" s="105">
        <f t="shared" si="2"/>
        <v>67.0537720807716</v>
      </c>
      <c r="O16" s="105">
        <f t="shared" si="3"/>
        <v>67.5710970421872</v>
      </c>
      <c r="P16" s="105">
        <f t="shared" si="4"/>
        <v>67.7957710217491</v>
      </c>
    </row>
    <row r="17" spans="1:16">
      <c r="A17" s="98" t="s">
        <v>24</v>
      </c>
      <c r="B17" s="99">
        <v>941091.14</v>
      </c>
      <c r="C17" s="99">
        <v>991516.54</v>
      </c>
      <c r="D17" s="99">
        <v>965227.27</v>
      </c>
      <c r="E17" s="99">
        <v>997345.05</v>
      </c>
      <c r="F17" s="99">
        <v>1050322.13</v>
      </c>
      <c r="G17" s="100">
        <v>17413869</v>
      </c>
      <c r="H17" s="100">
        <v>17602917</v>
      </c>
      <c r="I17" s="100">
        <v>17536935</v>
      </c>
      <c r="J17" s="100">
        <v>17835770</v>
      </c>
      <c r="K17" s="100">
        <v>18390459</v>
      </c>
      <c r="L17" s="105">
        <f t="shared" si="0"/>
        <v>54.0426220043346</v>
      </c>
      <c r="M17" s="105">
        <f t="shared" si="1"/>
        <v>56.3268315132089</v>
      </c>
      <c r="N17" s="105">
        <f t="shared" si="2"/>
        <v>55.0396788264312</v>
      </c>
      <c r="O17" s="105">
        <f t="shared" si="3"/>
        <v>55.9182502353417</v>
      </c>
      <c r="P17" s="105">
        <f t="shared" si="4"/>
        <v>57.1123390666867</v>
      </c>
    </row>
    <row r="18" spans="1:16">
      <c r="A18" s="98" t="s">
        <v>25</v>
      </c>
      <c r="B18" s="99">
        <v>98024.01</v>
      </c>
      <c r="C18" s="99">
        <v>104485.46</v>
      </c>
      <c r="D18" s="99">
        <v>101698.52</v>
      </c>
      <c r="E18" s="99">
        <v>107372.56</v>
      </c>
      <c r="F18" s="99">
        <v>112898.32</v>
      </c>
      <c r="G18" s="100">
        <v>2151252</v>
      </c>
      <c r="H18" s="100">
        <v>2174712</v>
      </c>
      <c r="I18" s="100">
        <v>2126316</v>
      </c>
      <c r="J18" s="100">
        <v>2228523</v>
      </c>
      <c r="K18" s="100">
        <v>2241131</v>
      </c>
      <c r="L18" s="105">
        <f t="shared" si="0"/>
        <v>45.566028526644</v>
      </c>
      <c r="M18" s="105">
        <f t="shared" si="1"/>
        <v>48.0456538612929</v>
      </c>
      <c r="N18" s="105">
        <f t="shared" si="2"/>
        <v>47.8285071456924</v>
      </c>
      <c r="O18" s="105">
        <f t="shared" si="3"/>
        <v>48.1810418828973</v>
      </c>
      <c r="P18" s="105">
        <f t="shared" si="4"/>
        <v>50.3756005338376</v>
      </c>
    </row>
    <row r="19" spans="1:16">
      <c r="A19" s="98" t="s">
        <v>26</v>
      </c>
      <c r="B19" s="99">
        <v>1563441.82</v>
      </c>
      <c r="C19" s="99">
        <v>1649895.64</v>
      </c>
      <c r="D19" s="99">
        <v>1611392.55</v>
      </c>
      <c r="E19" s="99">
        <v>1668749.44</v>
      </c>
      <c r="F19" s="99">
        <v>1757821.43</v>
      </c>
      <c r="G19" s="100">
        <v>20832201</v>
      </c>
      <c r="H19" s="100">
        <v>21032612</v>
      </c>
      <c r="I19" s="100">
        <v>20962967</v>
      </c>
      <c r="J19" s="100">
        <v>21037750</v>
      </c>
      <c r="K19" s="100">
        <v>21613293</v>
      </c>
      <c r="L19" s="105">
        <f t="shared" si="0"/>
        <v>75.0492864388165</v>
      </c>
      <c r="M19" s="105">
        <f t="shared" si="1"/>
        <v>78.4446382598605</v>
      </c>
      <c r="N19" s="105">
        <f t="shared" si="2"/>
        <v>76.8685344016427</v>
      </c>
      <c r="O19" s="105">
        <f t="shared" si="3"/>
        <v>79.321668904707</v>
      </c>
      <c r="P19" s="105">
        <f t="shared" si="4"/>
        <v>81.3305695712356</v>
      </c>
    </row>
    <row r="20" spans="1:16">
      <c r="A20" s="98" t="s">
        <v>27</v>
      </c>
      <c r="B20" s="99">
        <v>433782.71</v>
      </c>
      <c r="C20" s="99">
        <v>456620.03</v>
      </c>
      <c r="D20" s="99">
        <v>441148.58</v>
      </c>
      <c r="E20" s="99">
        <v>460963.02</v>
      </c>
      <c r="F20" s="99">
        <v>484141.83</v>
      </c>
      <c r="G20" s="100">
        <v>5351110</v>
      </c>
      <c r="H20" s="100">
        <v>5552454</v>
      </c>
      <c r="I20" s="100">
        <v>5552172</v>
      </c>
      <c r="J20" s="100">
        <v>5698344</v>
      </c>
      <c r="K20" s="100">
        <v>5940618</v>
      </c>
      <c r="L20" s="105">
        <f t="shared" si="0"/>
        <v>81.0640614750958</v>
      </c>
      <c r="M20" s="105">
        <f t="shared" si="1"/>
        <v>82.237516960969</v>
      </c>
      <c r="N20" s="105">
        <f t="shared" si="2"/>
        <v>79.4551357558808</v>
      </c>
      <c r="O20" s="105">
        <f t="shared" si="3"/>
        <v>80.8942071591325</v>
      </c>
      <c r="P20" s="105">
        <f t="shared" si="4"/>
        <v>81.4968796175751</v>
      </c>
    </row>
    <row r="21" spans="1:16">
      <c r="A21" s="98" t="s">
        <v>28</v>
      </c>
      <c r="B21" s="99">
        <v>154072.66</v>
      </c>
      <c r="C21" s="99">
        <v>162693.36</v>
      </c>
      <c r="D21" s="99">
        <v>147498.94</v>
      </c>
      <c r="E21" s="99">
        <v>143864.97</v>
      </c>
      <c r="F21" s="99">
        <v>150821.44</v>
      </c>
      <c r="G21" s="100">
        <v>2525707</v>
      </c>
      <c r="H21" s="100">
        <v>2469006</v>
      </c>
      <c r="I21" s="100">
        <v>2423419</v>
      </c>
      <c r="J21" s="100">
        <v>2441854</v>
      </c>
      <c r="K21" s="100">
        <v>2607070</v>
      </c>
      <c r="L21" s="105">
        <f t="shared" si="0"/>
        <v>61.0017947449962</v>
      </c>
      <c r="M21" s="105">
        <f t="shared" si="1"/>
        <v>65.8942748620295</v>
      </c>
      <c r="N21" s="105">
        <f t="shared" si="2"/>
        <v>60.8639859636324</v>
      </c>
      <c r="O21" s="105">
        <f t="shared" si="3"/>
        <v>58.9162865593111</v>
      </c>
      <c r="P21" s="105">
        <f t="shared" si="4"/>
        <v>57.8509361083515</v>
      </c>
    </row>
    <row r="22" spans="1:16">
      <c r="A22" s="98" t="s">
        <v>29</v>
      </c>
      <c r="B22" s="99">
        <v>90349.13</v>
      </c>
      <c r="C22" s="99">
        <v>93872.44</v>
      </c>
      <c r="D22" s="99">
        <v>93288.87</v>
      </c>
      <c r="E22" s="99">
        <v>95437.86</v>
      </c>
      <c r="F22" s="99">
        <v>102074.07</v>
      </c>
      <c r="G22" s="100">
        <v>2269580</v>
      </c>
      <c r="H22" s="100">
        <v>2522114</v>
      </c>
      <c r="I22" s="100">
        <v>2575956</v>
      </c>
      <c r="J22" s="100">
        <v>2657395</v>
      </c>
      <c r="K22" s="100">
        <v>2718345</v>
      </c>
      <c r="L22" s="105">
        <f t="shared" si="0"/>
        <v>39.8087443491747</v>
      </c>
      <c r="M22" s="105">
        <f t="shared" si="1"/>
        <v>37.2197450234208</v>
      </c>
      <c r="N22" s="105">
        <f t="shared" si="2"/>
        <v>36.2152420305316</v>
      </c>
      <c r="O22" s="105">
        <f t="shared" si="3"/>
        <v>35.9140662189851</v>
      </c>
      <c r="P22" s="105">
        <f t="shared" si="4"/>
        <v>37.5500791842095</v>
      </c>
    </row>
    <row r="23" spans="1:16">
      <c r="A23" s="98" t="s">
        <v>30</v>
      </c>
      <c r="B23" s="99">
        <v>65929.19</v>
      </c>
      <c r="C23" s="99">
        <v>69389.02</v>
      </c>
      <c r="D23" s="99">
        <v>68809.61</v>
      </c>
      <c r="E23" s="99">
        <v>70540.66</v>
      </c>
      <c r="F23" s="99">
        <v>72695.28</v>
      </c>
      <c r="G23" s="100">
        <v>2630879</v>
      </c>
      <c r="H23" s="100">
        <v>2615039</v>
      </c>
      <c r="I23" s="100">
        <v>2725955</v>
      </c>
      <c r="J23" s="100">
        <v>2808620</v>
      </c>
      <c r="K23" s="100">
        <v>2915293</v>
      </c>
      <c r="L23" s="105">
        <f t="shared" si="0"/>
        <v>25.0597575943249</v>
      </c>
      <c r="M23" s="105">
        <f t="shared" si="1"/>
        <v>26.5346023520108</v>
      </c>
      <c r="N23" s="105">
        <f t="shared" si="2"/>
        <v>25.2423866131319</v>
      </c>
      <c r="O23" s="105">
        <f t="shared" si="3"/>
        <v>25.115772158569</v>
      </c>
      <c r="P23" s="105">
        <f t="shared" si="4"/>
        <v>24.9358400682196</v>
      </c>
    </row>
    <row r="24" spans="1:16">
      <c r="A24" s="98" t="s">
        <v>31</v>
      </c>
      <c r="B24" s="99">
        <v>130596.32</v>
      </c>
      <c r="C24" s="99">
        <v>137243.09</v>
      </c>
      <c r="D24" s="99">
        <v>134743.38</v>
      </c>
      <c r="E24" s="99">
        <v>141212.04</v>
      </c>
      <c r="F24" s="99">
        <v>148368.94</v>
      </c>
      <c r="G24" s="100">
        <v>2423570</v>
      </c>
      <c r="H24" s="100">
        <v>2445078</v>
      </c>
      <c r="I24" s="100">
        <v>2458296</v>
      </c>
      <c r="J24" s="100">
        <v>2482453</v>
      </c>
      <c r="K24" s="100">
        <v>2557523</v>
      </c>
      <c r="L24" s="105">
        <f t="shared" si="0"/>
        <v>53.885928609448</v>
      </c>
      <c r="M24" s="105">
        <f t="shared" si="1"/>
        <v>56.1303524877325</v>
      </c>
      <c r="N24" s="105">
        <f t="shared" si="2"/>
        <v>54.8116988352908</v>
      </c>
      <c r="O24" s="105">
        <f t="shared" si="3"/>
        <v>56.8840739381571</v>
      </c>
      <c r="P24" s="105">
        <f t="shared" si="4"/>
        <v>58.0127490544562</v>
      </c>
    </row>
    <row r="25" spans="1:16">
      <c r="A25" s="98" t="s">
        <v>32</v>
      </c>
      <c r="B25" s="99">
        <v>94566.25</v>
      </c>
      <c r="C25" s="99">
        <v>100349.29</v>
      </c>
      <c r="D25" s="99">
        <v>98933.61</v>
      </c>
      <c r="E25" s="99">
        <v>102481.47</v>
      </c>
      <c r="F25" s="99">
        <v>109094.72</v>
      </c>
      <c r="G25" s="100">
        <v>1302363</v>
      </c>
      <c r="H25" s="100">
        <v>1318954</v>
      </c>
      <c r="I25" s="100">
        <v>1318133</v>
      </c>
      <c r="J25" s="100">
        <v>1346437</v>
      </c>
      <c r="K25" s="100">
        <v>1344475</v>
      </c>
      <c r="L25" s="105">
        <f t="shared" si="0"/>
        <v>72.611284257922</v>
      </c>
      <c r="M25" s="105">
        <f t="shared" si="1"/>
        <v>76.0824789947185</v>
      </c>
      <c r="N25" s="105">
        <f t="shared" si="2"/>
        <v>75.0558631033439</v>
      </c>
      <c r="O25" s="105">
        <f t="shared" si="3"/>
        <v>76.1130821568332</v>
      </c>
      <c r="P25" s="105">
        <f t="shared" si="4"/>
        <v>81.1429888990126</v>
      </c>
    </row>
    <row r="26" spans="1:16">
      <c r="A26" s="98" t="s">
        <v>33</v>
      </c>
      <c r="B26" s="99">
        <v>128052.58</v>
      </c>
      <c r="C26" s="99">
        <v>133283.85</v>
      </c>
      <c r="D26" s="99">
        <v>130864.32</v>
      </c>
      <c r="E26" s="99">
        <v>135422.59</v>
      </c>
      <c r="F26" s="99">
        <v>142339.28</v>
      </c>
      <c r="G26" s="100">
        <v>2039048</v>
      </c>
      <c r="H26" s="100">
        <v>2045831</v>
      </c>
      <c r="I26" s="100">
        <v>2083319</v>
      </c>
      <c r="J26" s="100">
        <v>2109427</v>
      </c>
      <c r="K26" s="100">
        <v>2092225</v>
      </c>
      <c r="L26" s="105">
        <f t="shared" si="0"/>
        <v>62.8001792993593</v>
      </c>
      <c r="M26" s="105">
        <f t="shared" si="1"/>
        <v>65.1490030212662</v>
      </c>
      <c r="N26" s="105">
        <f t="shared" si="2"/>
        <v>62.8153057693037</v>
      </c>
      <c r="O26" s="105">
        <f t="shared" si="3"/>
        <v>64.1987563447325</v>
      </c>
      <c r="P26" s="105">
        <f t="shared" si="4"/>
        <v>68.0324917253163</v>
      </c>
    </row>
    <row r="27" spans="1:16">
      <c r="A27" s="98" t="s">
        <v>34</v>
      </c>
      <c r="B27" s="99">
        <v>464694.43</v>
      </c>
      <c r="C27" s="99">
        <v>486523.18</v>
      </c>
      <c r="D27" s="99">
        <v>472393.33</v>
      </c>
      <c r="E27" s="99">
        <v>484438.88</v>
      </c>
      <c r="F27" s="99">
        <v>506158.91</v>
      </c>
      <c r="G27" s="100">
        <v>1620969</v>
      </c>
      <c r="H27" s="100">
        <v>1693481</v>
      </c>
      <c r="I27" s="100">
        <v>1692796</v>
      </c>
      <c r="J27" s="100">
        <v>1720361</v>
      </c>
      <c r="K27" s="100">
        <v>1746920</v>
      </c>
      <c r="L27" s="105">
        <f t="shared" si="0"/>
        <v>286.676938300486</v>
      </c>
      <c r="M27" s="105">
        <f t="shared" si="1"/>
        <v>287.291785381708</v>
      </c>
      <c r="N27" s="105">
        <f t="shared" si="2"/>
        <v>279.060991401208</v>
      </c>
      <c r="O27" s="105">
        <f t="shared" si="3"/>
        <v>281.591410174958</v>
      </c>
      <c r="P27" s="105">
        <f t="shared" si="4"/>
        <v>289.743611613583</v>
      </c>
    </row>
    <row r="28" spans="1:16">
      <c r="A28" s="98" t="s">
        <v>35</v>
      </c>
      <c r="B28" s="99">
        <v>57459.31</v>
      </c>
      <c r="C28" s="99">
        <v>61417.79</v>
      </c>
      <c r="D28" s="99">
        <v>60746.21</v>
      </c>
      <c r="E28" s="99">
        <v>63162.97</v>
      </c>
      <c r="F28" s="99">
        <v>66534.39</v>
      </c>
      <c r="G28" s="100">
        <v>314776</v>
      </c>
      <c r="H28" s="100">
        <v>320046</v>
      </c>
      <c r="I28" s="100">
        <v>330441</v>
      </c>
      <c r="J28" s="100">
        <v>338152</v>
      </c>
      <c r="K28" s="100">
        <v>353984</v>
      </c>
      <c r="L28" s="105">
        <f t="shared" si="0"/>
        <v>182.540314382291</v>
      </c>
      <c r="M28" s="105">
        <f t="shared" si="1"/>
        <v>191.903007692644</v>
      </c>
      <c r="N28" s="105">
        <f t="shared" si="2"/>
        <v>183.833755496443</v>
      </c>
      <c r="O28" s="105">
        <f t="shared" si="3"/>
        <v>186.788692658923</v>
      </c>
      <c r="P28" s="105">
        <f t="shared" si="4"/>
        <v>187.958749548002</v>
      </c>
    </row>
    <row r="29" spans="1:16">
      <c r="A29" s="98" t="s">
        <v>36</v>
      </c>
      <c r="B29" s="99">
        <v>84249.72</v>
      </c>
      <c r="C29" s="99">
        <v>89009.26</v>
      </c>
      <c r="D29" s="99">
        <v>88126.37</v>
      </c>
      <c r="E29" s="99">
        <v>91790.93</v>
      </c>
      <c r="F29" s="99">
        <v>96767.7</v>
      </c>
      <c r="G29" s="100">
        <v>1114516</v>
      </c>
      <c r="H29" s="100">
        <v>1148987</v>
      </c>
      <c r="I29" s="100">
        <v>1134802</v>
      </c>
      <c r="J29" s="100">
        <v>1126797</v>
      </c>
      <c r="K29" s="100">
        <v>1159965</v>
      </c>
      <c r="L29" s="105">
        <f t="shared" si="0"/>
        <v>75.5931005028192</v>
      </c>
      <c r="M29" s="105">
        <f t="shared" si="1"/>
        <v>77.4675953687901</v>
      </c>
      <c r="N29" s="105">
        <f t="shared" si="2"/>
        <v>77.6579262285403</v>
      </c>
      <c r="O29" s="105">
        <f t="shared" si="3"/>
        <v>81.4618161035218</v>
      </c>
      <c r="P29" s="105">
        <f t="shared" si="4"/>
        <v>83.4229481061929</v>
      </c>
    </row>
    <row r="30" spans="1:16">
      <c r="A30" s="98" t="s">
        <v>37</v>
      </c>
      <c r="B30" s="99">
        <v>117555.83</v>
      </c>
      <c r="C30" s="99">
        <v>127935.06</v>
      </c>
      <c r="D30" s="99">
        <v>134152.69</v>
      </c>
      <c r="E30" s="99">
        <v>149848.82</v>
      </c>
      <c r="F30" s="99">
        <v>172578.03</v>
      </c>
      <c r="G30" s="100">
        <v>1479962</v>
      </c>
      <c r="H30" s="100">
        <v>1466042</v>
      </c>
      <c r="I30" s="100">
        <v>1516347</v>
      </c>
      <c r="J30" s="100">
        <v>1524730</v>
      </c>
      <c r="K30" s="100">
        <v>1586320</v>
      </c>
      <c r="L30" s="105">
        <f t="shared" si="0"/>
        <v>79.4316543262597</v>
      </c>
      <c r="M30" s="105">
        <f t="shared" si="1"/>
        <v>87.2656172196977</v>
      </c>
      <c r="N30" s="105">
        <f t="shared" si="2"/>
        <v>88.4709700352228</v>
      </c>
      <c r="O30" s="105">
        <f t="shared" si="3"/>
        <v>98.278921513973</v>
      </c>
      <c r="P30" s="105">
        <f t="shared" si="4"/>
        <v>108.791435523728</v>
      </c>
    </row>
    <row r="31" spans="1:16">
      <c r="A31" s="98" t="s">
        <v>38</v>
      </c>
      <c r="B31" s="99">
        <v>309156.19</v>
      </c>
      <c r="C31" s="99">
        <v>330506.38</v>
      </c>
      <c r="D31" s="99">
        <v>328154.57</v>
      </c>
      <c r="E31" s="99">
        <v>343395.41</v>
      </c>
      <c r="F31" s="99">
        <v>360874.18</v>
      </c>
      <c r="G31" s="100">
        <v>4006309</v>
      </c>
      <c r="H31" s="100">
        <v>4058595</v>
      </c>
      <c r="I31" s="100">
        <v>4006620</v>
      </c>
      <c r="J31" s="100">
        <v>4160433</v>
      </c>
      <c r="K31" s="100">
        <v>4353650</v>
      </c>
      <c r="L31" s="105">
        <f t="shared" si="0"/>
        <v>77.167335320366</v>
      </c>
      <c r="M31" s="105">
        <f t="shared" si="1"/>
        <v>81.433693186928</v>
      </c>
      <c r="N31" s="105">
        <f t="shared" si="2"/>
        <v>81.9030928812815</v>
      </c>
      <c r="O31" s="105">
        <f t="shared" si="3"/>
        <v>82.5383824231756</v>
      </c>
      <c r="P31" s="105">
        <f t="shared" si="4"/>
        <v>82.890030204541</v>
      </c>
    </row>
    <row r="32" spans="1:16">
      <c r="A32" s="98" t="s">
        <v>39</v>
      </c>
      <c r="B32" s="99">
        <v>88310.05</v>
      </c>
      <c r="C32" s="99">
        <v>94053.52</v>
      </c>
      <c r="D32" s="99">
        <v>93445.72</v>
      </c>
      <c r="E32" s="99">
        <v>97276.36</v>
      </c>
      <c r="F32" s="99">
        <v>102657.94</v>
      </c>
      <c r="G32" s="100">
        <v>1254215</v>
      </c>
      <c r="H32" s="100">
        <v>1262634</v>
      </c>
      <c r="I32" s="100">
        <v>1289232</v>
      </c>
      <c r="J32" s="100">
        <v>1327069</v>
      </c>
      <c r="K32" s="100">
        <v>1335921</v>
      </c>
      <c r="L32" s="105">
        <f t="shared" si="0"/>
        <v>70.4106154048548</v>
      </c>
      <c r="M32" s="105">
        <f t="shared" si="1"/>
        <v>74.4899313657006</v>
      </c>
      <c r="N32" s="105">
        <f t="shared" si="2"/>
        <v>72.4816945282152</v>
      </c>
      <c r="O32" s="105">
        <f t="shared" si="3"/>
        <v>73.3016595218485</v>
      </c>
      <c r="P32" s="105">
        <f t="shared" si="4"/>
        <v>76.8443193871494</v>
      </c>
    </row>
    <row r="33" spans="1:16">
      <c r="A33" s="98" t="s">
        <v>40</v>
      </c>
      <c r="B33" s="99">
        <v>26719.27</v>
      </c>
      <c r="C33" s="99">
        <v>28429.97</v>
      </c>
      <c r="D33" s="99">
        <v>28425.38</v>
      </c>
      <c r="E33" s="99">
        <v>29110.05</v>
      </c>
      <c r="F33" s="99">
        <v>30286.45</v>
      </c>
      <c r="G33" s="100">
        <v>569639</v>
      </c>
      <c r="H33" s="100">
        <v>572841</v>
      </c>
      <c r="I33" s="100">
        <v>568563</v>
      </c>
      <c r="J33" s="100">
        <v>579009</v>
      </c>
      <c r="K33" s="100">
        <v>614250</v>
      </c>
      <c r="L33" s="105">
        <f t="shared" si="0"/>
        <v>46.9056191728446</v>
      </c>
      <c r="M33" s="105">
        <f t="shared" si="1"/>
        <v>49.6297751033882</v>
      </c>
      <c r="N33" s="105">
        <f t="shared" si="2"/>
        <v>49.9951280684814</v>
      </c>
      <c r="O33" s="105">
        <f t="shared" si="3"/>
        <v>50.2756433837816</v>
      </c>
      <c r="P33" s="105">
        <f t="shared" si="4"/>
        <v>49.3063899063899</v>
      </c>
    </row>
    <row r="34" spans="1:16">
      <c r="A34" s="98" t="s">
        <v>41</v>
      </c>
      <c r="B34" s="99">
        <v>31114.14</v>
      </c>
      <c r="C34" s="99">
        <v>32843.81</v>
      </c>
      <c r="D34" s="99">
        <v>32074.02</v>
      </c>
      <c r="E34" s="99">
        <v>32898.23</v>
      </c>
      <c r="F34" s="99">
        <v>33654.78</v>
      </c>
      <c r="G34" s="100">
        <v>640885</v>
      </c>
      <c r="H34" s="100">
        <v>660481</v>
      </c>
      <c r="I34" s="100">
        <v>672986</v>
      </c>
      <c r="J34" s="100">
        <v>686544</v>
      </c>
      <c r="K34" s="100">
        <v>731902</v>
      </c>
      <c r="L34" s="105">
        <f t="shared" si="0"/>
        <v>48.5487099869711</v>
      </c>
      <c r="M34" s="105">
        <f t="shared" si="1"/>
        <v>49.7271079713118</v>
      </c>
      <c r="N34" s="105">
        <f t="shared" si="2"/>
        <v>47.6592678005189</v>
      </c>
      <c r="O34" s="105">
        <f t="shared" si="3"/>
        <v>47.9186039059405</v>
      </c>
      <c r="P34" s="105">
        <f t="shared" si="4"/>
        <v>45.9826315544977</v>
      </c>
    </row>
    <row r="35" spans="1:16">
      <c r="A35" s="98" t="s">
        <v>42</v>
      </c>
      <c r="B35" s="99">
        <v>29457.13</v>
      </c>
      <c r="C35" s="99">
        <v>31049.45</v>
      </c>
      <c r="D35" s="99">
        <v>30765.89</v>
      </c>
      <c r="E35" s="99">
        <v>31702.75</v>
      </c>
      <c r="F35" s="99">
        <v>33321.87</v>
      </c>
      <c r="G35" s="100">
        <v>743897</v>
      </c>
      <c r="H35" s="100">
        <v>758252</v>
      </c>
      <c r="I35" s="100">
        <v>775701</v>
      </c>
      <c r="J35" s="100">
        <v>800755</v>
      </c>
      <c r="K35" s="100">
        <v>808844</v>
      </c>
      <c r="L35" s="105">
        <f t="shared" si="0"/>
        <v>39.5983987030463</v>
      </c>
      <c r="M35" s="105">
        <f t="shared" si="1"/>
        <v>40.9487215332106</v>
      </c>
      <c r="N35" s="105">
        <f t="shared" si="2"/>
        <v>39.6620476188635</v>
      </c>
      <c r="O35" s="105">
        <f t="shared" si="3"/>
        <v>39.5910734244557</v>
      </c>
      <c r="P35" s="105">
        <f t="shared" si="4"/>
        <v>41.1969057074046</v>
      </c>
    </row>
    <row r="36" spans="1:16">
      <c r="A36" s="98" t="s">
        <v>43</v>
      </c>
      <c r="B36" s="99">
        <v>25034.08</v>
      </c>
      <c r="C36" s="99">
        <v>26597.55</v>
      </c>
      <c r="D36" s="99">
        <v>28031.44</v>
      </c>
      <c r="E36" s="99">
        <v>32739.16</v>
      </c>
      <c r="F36" s="99">
        <v>40248.39</v>
      </c>
      <c r="G36" s="100">
        <v>547424</v>
      </c>
      <c r="H36" s="100">
        <v>551778</v>
      </c>
      <c r="I36" s="100">
        <v>552502</v>
      </c>
      <c r="J36" s="100">
        <v>568698</v>
      </c>
      <c r="K36" s="100">
        <v>584968</v>
      </c>
      <c r="L36" s="105">
        <f t="shared" si="0"/>
        <v>45.7306950371193</v>
      </c>
      <c r="M36" s="105">
        <f t="shared" si="1"/>
        <v>48.2033535226124</v>
      </c>
      <c r="N36" s="105">
        <f t="shared" si="2"/>
        <v>50.7354543512965</v>
      </c>
      <c r="O36" s="105">
        <f t="shared" si="3"/>
        <v>57.5686216585956</v>
      </c>
      <c r="P36" s="105">
        <f t="shared" si="4"/>
        <v>68.8044303278128</v>
      </c>
    </row>
    <row r="37" spans="1:16">
      <c r="A37" s="98" t="s">
        <v>44</v>
      </c>
      <c r="B37" s="99">
        <v>60465.52</v>
      </c>
      <c r="C37" s="99">
        <v>62074.52</v>
      </c>
      <c r="D37" s="99">
        <v>61604.13</v>
      </c>
      <c r="E37" s="99">
        <v>61289.4</v>
      </c>
      <c r="F37" s="99">
        <v>62518.38</v>
      </c>
      <c r="G37" s="100">
        <v>419948</v>
      </c>
      <c r="H37" s="100">
        <v>436714</v>
      </c>
      <c r="I37" s="100">
        <v>459350</v>
      </c>
      <c r="J37" s="100">
        <v>483681</v>
      </c>
      <c r="K37" s="100">
        <v>487705</v>
      </c>
      <c r="L37" s="105">
        <f t="shared" si="0"/>
        <v>143.983350319563</v>
      </c>
      <c r="M37" s="105">
        <f t="shared" si="1"/>
        <v>142.139981772968</v>
      </c>
      <c r="N37" s="105">
        <f t="shared" si="2"/>
        <v>134.111527157941</v>
      </c>
      <c r="O37" s="105">
        <f t="shared" si="3"/>
        <v>126.714508115886</v>
      </c>
      <c r="P37" s="105">
        <f t="shared" si="4"/>
        <v>128.188925682533</v>
      </c>
    </row>
    <row r="38" spans="1:16">
      <c r="A38" s="98" t="s">
        <v>45</v>
      </c>
      <c r="B38" s="99">
        <v>159711.85</v>
      </c>
      <c r="C38" s="99">
        <v>134565.89</v>
      </c>
      <c r="D38" s="99">
        <v>137787.29</v>
      </c>
      <c r="E38" s="99">
        <v>158674.3</v>
      </c>
      <c r="F38" s="99">
        <v>172904.85</v>
      </c>
      <c r="G38" s="100">
        <v>1800727</v>
      </c>
      <c r="H38" s="100">
        <v>1792157</v>
      </c>
      <c r="I38" s="100">
        <v>1691745</v>
      </c>
      <c r="J38" s="100">
        <v>1887781</v>
      </c>
      <c r="K38" s="100">
        <v>1934767</v>
      </c>
      <c r="L38" s="105">
        <f t="shared" si="0"/>
        <v>88.6929834450197</v>
      </c>
      <c r="M38" s="105">
        <f t="shared" si="1"/>
        <v>75.0859941400224</v>
      </c>
      <c r="N38" s="105">
        <f t="shared" si="2"/>
        <v>81.4468433481405</v>
      </c>
      <c r="O38" s="105">
        <f t="shared" si="3"/>
        <v>84.0533409330849</v>
      </c>
      <c r="P38" s="105">
        <f t="shared" si="4"/>
        <v>89.3672726483344</v>
      </c>
    </row>
    <row r="39" s="93" customFormat="1" spans="1:16">
      <c r="A39" s="7" t="s">
        <v>46</v>
      </c>
      <c r="B39" s="101">
        <v>10425851.9</v>
      </c>
      <c r="C39" s="101">
        <v>10949155.4</v>
      </c>
      <c r="D39" s="101">
        <v>10722999.3</v>
      </c>
      <c r="E39" s="101">
        <v>11120077.9</v>
      </c>
      <c r="F39" s="101">
        <v>11710397.8</v>
      </c>
      <c r="G39" s="102">
        <v>126282186</v>
      </c>
      <c r="H39" s="102">
        <v>128755271</v>
      </c>
      <c r="I39" s="102">
        <v>128454184</v>
      </c>
      <c r="J39" s="102">
        <v>131050523</v>
      </c>
      <c r="K39" s="102">
        <v>135296713</v>
      </c>
      <c r="L39" s="106">
        <f t="shared" si="0"/>
        <v>82.5599574274079</v>
      </c>
      <c r="M39" s="106">
        <f t="shared" si="1"/>
        <v>85.0385022295515</v>
      </c>
      <c r="N39" s="106">
        <f t="shared" si="2"/>
        <v>83.4772287370569</v>
      </c>
      <c r="O39" s="106">
        <f t="shared" si="3"/>
        <v>84.8533652933228</v>
      </c>
      <c r="P39" s="106">
        <f t="shared" si="4"/>
        <v>86.5534538152453</v>
      </c>
    </row>
    <row r="40" spans="1:1">
      <c r="A40" s="94" t="s">
        <v>47</v>
      </c>
    </row>
    <row r="41" spans="1:1">
      <c r="A41" s="94" t="s">
        <v>48</v>
      </c>
    </row>
    <row r="42" spans="1:1">
      <c r="A42" s="94" t="s">
        <v>49</v>
      </c>
    </row>
    <row r="43" spans="1:1">
      <c r="A43" s="94" t="s">
        <v>50</v>
      </c>
    </row>
    <row r="44" spans="1:1">
      <c r="A44" s="94" t="s">
        <v>51</v>
      </c>
    </row>
    <row r="45" spans="1:1">
      <c r="A45" s="94" t="s">
        <v>52</v>
      </c>
    </row>
    <row r="46" spans="1:6">
      <c r="A46" s="103"/>
      <c r="B46" s="104"/>
      <c r="C46" s="104"/>
      <c r="D46" s="104"/>
      <c r="E46"/>
      <c r="F46"/>
    </row>
  </sheetData>
  <mergeCells count="5">
    <mergeCell ref="A1:N1"/>
    <mergeCell ref="B3:F3"/>
    <mergeCell ref="G3:K3"/>
    <mergeCell ref="L3:P3"/>
    <mergeCell ref="A3:A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L20"/>
  <sheetViews>
    <sheetView zoomScale="85" zoomScaleNormal="85" workbookViewId="0">
      <selection activeCell="B3" sqref="B3:D3"/>
    </sheetView>
  </sheetViews>
  <sheetFormatPr defaultColWidth="9" defaultRowHeight="15"/>
  <cols>
    <col min="1" max="1" width="8.66666666666667" style="19"/>
    <col min="2" max="2" width="5.66666666666667" style="19" customWidth="1"/>
    <col min="3" max="3" width="25.5" style="19" customWidth="1"/>
    <col min="4" max="4" width="19.25" style="19" customWidth="1"/>
    <col min="5" max="5" width="15.9166666666667" style="19" customWidth="1"/>
    <col min="6" max="6" width="16.0833333333333" style="19" customWidth="1"/>
    <col min="7" max="7" width="12.25" style="19" customWidth="1"/>
    <col min="8" max="8" width="10.3333333333333" style="19" customWidth="1"/>
    <col min="9" max="9" width="24" style="19" customWidth="1"/>
    <col min="10" max="16384" width="8.66666666666667" style="19"/>
  </cols>
  <sheetData>
    <row r="3" spans="2:12">
      <c r="B3" s="79" t="s">
        <v>53</v>
      </c>
      <c r="C3" s="79"/>
      <c r="D3" s="79"/>
      <c r="E3" s="80"/>
      <c r="F3" s="79"/>
      <c r="G3" s="79"/>
      <c r="H3" s="81"/>
      <c r="I3" s="81"/>
      <c r="J3" s="81"/>
      <c r="K3" s="81"/>
      <c r="L3" s="81"/>
    </row>
    <row r="4" customHeight="1" spans="2:12">
      <c r="B4" s="82"/>
      <c r="C4" s="82"/>
      <c r="D4" s="82"/>
      <c r="E4" s="82"/>
      <c r="F4" s="81"/>
      <c r="G4" s="81"/>
      <c r="H4" s="81"/>
      <c r="I4" s="81"/>
      <c r="J4" s="81"/>
      <c r="K4" s="81"/>
      <c r="L4" s="81"/>
    </row>
    <row r="5" spans="2:12">
      <c r="B5" s="83" t="s">
        <v>54</v>
      </c>
      <c r="C5" s="84" t="s">
        <v>55</v>
      </c>
      <c r="D5" s="84" t="s">
        <v>56</v>
      </c>
      <c r="E5" s="84" t="s">
        <v>57</v>
      </c>
      <c r="F5" s="84" t="s">
        <v>58</v>
      </c>
      <c r="G5" s="84" t="s">
        <v>59</v>
      </c>
      <c r="H5" s="84" t="s">
        <v>60</v>
      </c>
      <c r="I5" s="90" t="s">
        <v>61</v>
      </c>
      <c r="J5" s="91"/>
      <c r="K5" s="91"/>
      <c r="L5" s="91"/>
    </row>
    <row r="6" ht="315.75" spans="2:9">
      <c r="B6" s="85">
        <v>1</v>
      </c>
      <c r="C6" s="86" t="s">
        <v>62</v>
      </c>
      <c r="D6" s="86" t="s">
        <v>63</v>
      </c>
      <c r="E6" s="86" t="s">
        <v>64</v>
      </c>
      <c r="F6" s="86" t="s">
        <v>65</v>
      </c>
      <c r="G6" s="86" t="s">
        <v>66</v>
      </c>
      <c r="H6" s="86" t="s">
        <v>67</v>
      </c>
      <c r="I6" s="92" t="s">
        <v>68</v>
      </c>
    </row>
    <row r="7" spans="3:12">
      <c r="C7" s="79"/>
      <c r="D7" s="79"/>
      <c r="E7" s="79"/>
      <c r="F7" s="79"/>
      <c r="G7" s="79"/>
      <c r="H7" s="79"/>
      <c r="I7" s="79"/>
      <c r="J7" s="79"/>
      <c r="K7" s="79"/>
      <c r="L7" s="79"/>
    </row>
    <row r="8" spans="2:12">
      <c r="B8" s="79"/>
      <c r="C8" s="79"/>
      <c r="D8" s="79"/>
      <c r="E8" s="79"/>
      <c r="F8" s="79"/>
      <c r="G8" s="79"/>
      <c r="H8" s="79"/>
      <c r="I8" s="79"/>
      <c r="J8" s="79"/>
      <c r="K8" s="79"/>
      <c r="L8" s="79"/>
    </row>
    <row r="9" spans="10:12">
      <c r="J9" s="82"/>
      <c r="K9" s="82"/>
      <c r="L9" s="82"/>
    </row>
    <row r="10" spans="10:12">
      <c r="J10" s="82"/>
      <c r="K10" s="82"/>
      <c r="L10" s="82"/>
    </row>
    <row r="11" spans="2:12">
      <c r="B11" s="87"/>
      <c r="C11" s="88"/>
      <c r="D11" s="88"/>
      <c r="E11" s="88"/>
      <c r="F11" s="88"/>
      <c r="G11" s="88"/>
      <c r="H11" s="88"/>
      <c r="I11" s="88"/>
      <c r="J11" s="91"/>
      <c r="K11" s="91"/>
      <c r="L11" s="91"/>
    </row>
    <row r="20" spans="4:4">
      <c r="D20" s="89"/>
    </row>
  </sheetData>
  <sheetProtection formatCells="0" formatColumns="0" formatRows="0" insertRows="0" insertColumns="0" insertHyperlinks="0" deleteColumns="0" deleteRows="0" sort="0" autoFilter="0" pivotTables="0"/>
  <mergeCells count="1">
    <mergeCell ref="B3:D3"/>
  </mergeCells>
  <pageMargins left="0.7" right="0.7" top="0.75" bottom="0.75" header="0.3" footer="0.3"/>
  <pageSetup paperSize="9" scale="5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S18"/>
  <sheetViews>
    <sheetView workbookViewId="0">
      <selection activeCell="B2" sqref="B2:S2"/>
    </sheetView>
  </sheetViews>
  <sheetFormatPr defaultColWidth="9" defaultRowHeight="15"/>
  <cols>
    <col min="1" max="1" width="8.66666666666667" style="19"/>
    <col min="2" max="2" width="3.66666666666667" style="19" customWidth="1"/>
    <col min="3" max="3" width="18.1666666666667" style="19" customWidth="1"/>
    <col min="4" max="4" width="13.4166666666667" style="19" customWidth="1"/>
    <col min="5" max="5" width="28" style="19" customWidth="1"/>
    <col min="6" max="6" width="8.66666666666667" style="19"/>
    <col min="7" max="7" width="10.0833333333333" style="19" customWidth="1"/>
    <col min="8" max="8" width="12.6666666666667" style="19" customWidth="1"/>
    <col min="9" max="9" width="8.66666666666667" style="19"/>
    <col min="10" max="10" width="4.75" style="19" customWidth="1"/>
    <col min="11" max="12" width="8.66666666666667" style="19"/>
    <col min="13" max="13" width="9.41666666666667" style="19" customWidth="1"/>
    <col min="14" max="16384" width="8.66666666666667" style="19"/>
  </cols>
  <sheetData>
    <row r="2" spans="2:19">
      <c r="B2" s="20" t="s">
        <v>69</v>
      </c>
      <c r="C2" s="20"/>
      <c r="D2" s="20"/>
      <c r="E2" s="20"/>
      <c r="F2" s="20"/>
      <c r="G2" s="20"/>
      <c r="H2" s="20"/>
      <c r="I2" s="20"/>
      <c r="J2" s="20"/>
      <c r="K2" s="20"/>
      <c r="L2" s="20"/>
      <c r="M2" s="20"/>
      <c r="N2" s="20"/>
      <c r="O2" s="20"/>
      <c r="P2" s="20"/>
      <c r="Q2" s="20"/>
      <c r="R2" s="20"/>
      <c r="S2" s="20"/>
    </row>
    <row r="4" ht="15.75" customHeight="1"/>
    <row r="5" ht="15.75" customHeight="1" spans="2:19">
      <c r="B5" s="21" t="s">
        <v>70</v>
      </c>
      <c r="C5" s="22"/>
      <c r="D5" s="22"/>
      <c r="E5" s="22"/>
      <c r="F5" s="22"/>
      <c r="G5" s="22"/>
      <c r="H5" s="22"/>
      <c r="I5" s="22"/>
      <c r="J5" s="22"/>
      <c r="K5" s="22"/>
      <c r="L5" s="22"/>
      <c r="M5" s="22"/>
      <c r="N5" s="22"/>
      <c r="O5" s="22"/>
      <c r="P5" s="22"/>
      <c r="Q5" s="22"/>
      <c r="R5" s="22"/>
      <c r="S5" s="77"/>
    </row>
    <row r="6" customHeight="1" spans="2:19">
      <c r="B6" s="23" t="s">
        <v>71</v>
      </c>
      <c r="C6" s="24"/>
      <c r="D6" s="25" t="s">
        <v>72</v>
      </c>
      <c r="E6" s="26"/>
      <c r="F6" s="27"/>
      <c r="G6" s="23"/>
      <c r="H6" s="28"/>
      <c r="I6" s="24"/>
      <c r="J6" s="54" t="s">
        <v>73</v>
      </c>
      <c r="K6" s="55"/>
      <c r="L6" s="56"/>
      <c r="M6" s="54" t="s">
        <v>74</v>
      </c>
      <c r="N6" s="55"/>
      <c r="O6" s="55"/>
      <c r="P6" s="55"/>
      <c r="Q6" s="55"/>
      <c r="R6" s="55"/>
      <c r="S6" s="56"/>
    </row>
    <row r="7" ht="15.75" customHeight="1" spans="2:19">
      <c r="B7" s="29"/>
      <c r="C7" s="30"/>
      <c r="D7" s="31"/>
      <c r="E7" s="32"/>
      <c r="F7" s="33"/>
      <c r="G7" s="34" t="s">
        <v>75</v>
      </c>
      <c r="H7" s="35"/>
      <c r="I7" s="57"/>
      <c r="J7" s="54" t="s">
        <v>76</v>
      </c>
      <c r="K7" s="55"/>
      <c r="L7" s="56"/>
      <c r="M7" s="54" t="s">
        <v>77</v>
      </c>
      <c r="N7" s="55"/>
      <c r="O7" s="55"/>
      <c r="P7" s="55"/>
      <c r="Q7" s="55"/>
      <c r="R7" s="55"/>
      <c r="S7" s="56"/>
    </row>
    <row r="8" customHeight="1" spans="2:19">
      <c r="B8" s="23" t="s">
        <v>78</v>
      </c>
      <c r="C8" s="24"/>
      <c r="D8" s="25" t="s">
        <v>68</v>
      </c>
      <c r="E8" s="26"/>
      <c r="F8" s="27"/>
      <c r="G8" s="36"/>
      <c r="H8" s="37"/>
      <c r="I8" s="58"/>
      <c r="J8" s="54" t="s">
        <v>79</v>
      </c>
      <c r="K8" s="55"/>
      <c r="L8" s="56"/>
      <c r="M8" s="54" t="s">
        <v>80</v>
      </c>
      <c r="N8" s="55"/>
      <c r="O8" s="55"/>
      <c r="P8" s="55"/>
      <c r="Q8" s="55"/>
      <c r="R8" s="55"/>
      <c r="S8" s="56"/>
    </row>
    <row r="9" ht="15.75" customHeight="1" spans="2:19">
      <c r="B9" s="38" t="s">
        <v>81</v>
      </c>
      <c r="C9" s="39"/>
      <c r="D9" s="31"/>
      <c r="E9" s="32"/>
      <c r="F9" s="33"/>
      <c r="G9" s="29"/>
      <c r="H9" s="40"/>
      <c r="I9" s="30"/>
      <c r="J9" s="59" t="s">
        <v>82</v>
      </c>
      <c r="K9" s="60"/>
      <c r="L9" s="61"/>
      <c r="M9" s="59" t="s">
        <v>83</v>
      </c>
      <c r="N9" s="60"/>
      <c r="O9" s="60"/>
      <c r="P9" s="60"/>
      <c r="Q9" s="60"/>
      <c r="R9" s="60"/>
      <c r="S9" s="61"/>
    </row>
    <row r="10" ht="15.75" customHeight="1" spans="2:19">
      <c r="B10" s="41"/>
      <c r="C10" s="42"/>
      <c r="D10" s="42"/>
      <c r="E10" s="42"/>
      <c r="F10" s="42"/>
      <c r="G10" s="42"/>
      <c r="H10" s="42"/>
      <c r="I10" s="42"/>
      <c r="J10" s="42"/>
      <c r="K10" s="42"/>
      <c r="L10" s="42"/>
      <c r="M10" s="42"/>
      <c r="N10" s="42"/>
      <c r="O10" s="42"/>
      <c r="P10" s="42"/>
      <c r="Q10" s="42"/>
      <c r="R10" s="42"/>
      <c r="S10" s="78"/>
    </row>
    <row r="11" ht="36" customHeight="1" spans="2:19">
      <c r="B11" s="43" t="s">
        <v>84</v>
      </c>
      <c r="C11" s="43" t="s">
        <v>85</v>
      </c>
      <c r="D11" s="43" t="s">
        <v>56</v>
      </c>
      <c r="E11" s="43" t="s">
        <v>57</v>
      </c>
      <c r="F11" s="43" t="s">
        <v>86</v>
      </c>
      <c r="G11" s="43" t="s">
        <v>87</v>
      </c>
      <c r="H11" s="43" t="s">
        <v>88</v>
      </c>
      <c r="I11" s="62" t="s">
        <v>89</v>
      </c>
      <c r="J11" s="63"/>
      <c r="K11" s="43" t="s">
        <v>90</v>
      </c>
      <c r="L11" s="64" t="s">
        <v>91</v>
      </c>
      <c r="M11" s="65" t="s">
        <v>92</v>
      </c>
      <c r="N11" s="66"/>
      <c r="O11" s="65" t="s">
        <v>93</v>
      </c>
      <c r="P11" s="67"/>
      <c r="Q11" s="66"/>
      <c r="R11" s="63" t="s">
        <v>94</v>
      </c>
      <c r="S11" s="43" t="s">
        <v>95</v>
      </c>
    </row>
    <row r="12" spans="2:19">
      <c r="B12" s="43"/>
      <c r="C12" s="43"/>
      <c r="D12" s="43"/>
      <c r="E12" s="43"/>
      <c r="F12" s="43"/>
      <c r="G12" s="43"/>
      <c r="H12" s="43"/>
      <c r="I12" s="62"/>
      <c r="J12" s="63"/>
      <c r="K12" s="43"/>
      <c r="L12" s="64" t="s">
        <v>96</v>
      </c>
      <c r="M12" s="68"/>
      <c r="N12" s="69"/>
      <c r="O12" s="68"/>
      <c r="P12" s="70"/>
      <c r="Q12" s="69"/>
      <c r="R12" s="63"/>
      <c r="S12" s="43"/>
    </row>
    <row r="13" ht="15.75" customHeight="1" spans="2:19">
      <c r="B13" s="43"/>
      <c r="C13" s="43"/>
      <c r="D13" s="43"/>
      <c r="E13" s="43"/>
      <c r="F13" s="43"/>
      <c r="G13" s="43"/>
      <c r="H13" s="43"/>
      <c r="I13" s="62"/>
      <c r="J13" s="63"/>
      <c r="K13" s="43"/>
      <c r="L13" s="64" t="s">
        <v>97</v>
      </c>
      <c r="M13" s="71" t="s">
        <v>98</v>
      </c>
      <c r="N13" s="72"/>
      <c r="O13" s="71" t="s">
        <v>99</v>
      </c>
      <c r="P13" s="73"/>
      <c r="Q13" s="72"/>
      <c r="R13" s="63"/>
      <c r="S13" s="63" t="s">
        <v>96</v>
      </c>
    </row>
    <row r="14" ht="27.75" customHeight="1" spans="2:19">
      <c r="B14" s="44"/>
      <c r="C14" s="44"/>
      <c r="D14" s="44"/>
      <c r="E14" s="44"/>
      <c r="F14" s="44"/>
      <c r="G14" s="44"/>
      <c r="H14" s="44"/>
      <c r="I14" s="71"/>
      <c r="J14" s="72"/>
      <c r="K14" s="44"/>
      <c r="L14" s="74"/>
      <c r="M14" s="72" t="s">
        <v>100</v>
      </c>
      <c r="N14" s="72" t="s">
        <v>101</v>
      </c>
      <c r="O14" s="72" t="s">
        <v>102</v>
      </c>
      <c r="P14" s="72" t="s">
        <v>103</v>
      </c>
      <c r="Q14" s="72" t="s">
        <v>104</v>
      </c>
      <c r="R14" s="72"/>
      <c r="S14" s="72" t="s">
        <v>97</v>
      </c>
    </row>
    <row r="15" ht="15.75" customHeight="1" spans="2:19">
      <c r="B15" s="45">
        <v>-1</v>
      </c>
      <c r="C15" s="46">
        <v>-2</v>
      </c>
      <c r="D15" s="46">
        <v>-3</v>
      </c>
      <c r="E15" s="46">
        <v>-4</v>
      </c>
      <c r="F15" s="46">
        <v>-5</v>
      </c>
      <c r="G15" s="46">
        <v>-6</v>
      </c>
      <c r="H15" s="46">
        <v>-7</v>
      </c>
      <c r="I15" s="75"/>
      <c r="J15" s="76"/>
      <c r="K15" s="46">
        <v>-9</v>
      </c>
      <c r="L15" s="46">
        <v>-10</v>
      </c>
      <c r="M15" s="46">
        <v>-11</v>
      </c>
      <c r="N15" s="46">
        <v>-12</v>
      </c>
      <c r="O15" s="46">
        <v>-13</v>
      </c>
      <c r="P15" s="46">
        <v>-14</v>
      </c>
      <c r="Q15" s="46">
        <v>-15</v>
      </c>
      <c r="R15" s="46">
        <v>-16</v>
      </c>
      <c r="S15" s="46">
        <v>-17</v>
      </c>
    </row>
    <row r="16" s="18" customFormat="1" ht="109" customHeight="1" spans="2:19">
      <c r="B16" s="47">
        <v>1</v>
      </c>
      <c r="C16" s="48" t="s">
        <v>63</v>
      </c>
      <c r="D16" s="48" t="s">
        <v>63</v>
      </c>
      <c r="E16" s="48" t="s">
        <v>64</v>
      </c>
      <c r="F16" s="49" t="s">
        <v>68</v>
      </c>
      <c r="G16" s="49" t="s">
        <v>105</v>
      </c>
      <c r="H16" s="49" t="s">
        <v>66</v>
      </c>
      <c r="I16" s="49" t="s">
        <v>67</v>
      </c>
      <c r="J16" s="49"/>
      <c r="K16" s="49"/>
      <c r="L16" s="49">
        <v>2</v>
      </c>
      <c r="M16" s="49" t="s">
        <v>68</v>
      </c>
      <c r="N16" s="49" t="s">
        <v>68</v>
      </c>
      <c r="O16" s="49" t="s">
        <v>72</v>
      </c>
      <c r="P16" s="49" t="s">
        <v>68</v>
      </c>
      <c r="Q16" s="49" t="s">
        <v>106</v>
      </c>
      <c r="R16" s="49" t="s">
        <v>107</v>
      </c>
      <c r="S16" s="49">
        <v>1</v>
      </c>
    </row>
    <row r="17" s="18" customFormat="1" ht="42" customHeight="1" spans="2:19">
      <c r="B17" s="50"/>
      <c r="C17" s="51"/>
      <c r="D17" s="52"/>
      <c r="E17" s="53"/>
      <c r="F17" s="50"/>
      <c r="G17" s="50"/>
      <c r="H17" s="50"/>
      <c r="I17" s="50"/>
      <c r="J17" s="50"/>
      <c r="K17" s="50"/>
      <c r="L17" s="50"/>
      <c r="M17" s="50"/>
      <c r="N17" s="50"/>
      <c r="O17" s="50"/>
      <c r="P17" s="50"/>
      <c r="Q17" s="50"/>
      <c r="R17" s="50"/>
      <c r="S17" s="50"/>
    </row>
    <row r="18" s="18" customFormat="1" ht="42" customHeight="1" spans="2:19">
      <c r="B18" s="50"/>
      <c r="C18" s="51"/>
      <c r="D18" s="52"/>
      <c r="E18" s="53"/>
      <c r="F18" s="50"/>
      <c r="G18" s="50"/>
      <c r="H18" s="50"/>
      <c r="I18" s="50"/>
      <c r="J18" s="50"/>
      <c r="K18" s="50"/>
      <c r="L18" s="50"/>
      <c r="M18" s="50"/>
      <c r="N18" s="50"/>
      <c r="O18" s="50"/>
      <c r="P18" s="50"/>
      <c r="Q18" s="50"/>
      <c r="R18" s="50"/>
      <c r="S18" s="50"/>
    </row>
  </sheetData>
  <sheetProtection formatCells="0" formatColumns="0" formatRows="0" insertRows="0" insertColumns="0" insertHyperlinks="0" deleteColumns="0" deleteRows="0" sort="0" autoFilter="0" pivotTables="0"/>
  <mergeCells count="39">
    <mergeCell ref="B2:S2"/>
    <mergeCell ref="B5:S5"/>
    <mergeCell ref="B6:C6"/>
    <mergeCell ref="G6:I6"/>
    <mergeCell ref="J6:L6"/>
    <mergeCell ref="M6:S6"/>
    <mergeCell ref="B7:C7"/>
    <mergeCell ref="G7:I7"/>
    <mergeCell ref="J7:L7"/>
    <mergeCell ref="M7:S7"/>
    <mergeCell ref="B8:C8"/>
    <mergeCell ref="G8:I8"/>
    <mergeCell ref="J8:L8"/>
    <mergeCell ref="M8:S8"/>
    <mergeCell ref="B9:C9"/>
    <mergeCell ref="G9:I9"/>
    <mergeCell ref="J9:L9"/>
    <mergeCell ref="M9:S9"/>
    <mergeCell ref="B10:S10"/>
    <mergeCell ref="M13:N13"/>
    <mergeCell ref="O13:Q13"/>
    <mergeCell ref="I15:J15"/>
    <mergeCell ref="I17:J17"/>
    <mergeCell ref="I18:J18"/>
    <mergeCell ref="B11:B14"/>
    <mergeCell ref="C11:C14"/>
    <mergeCell ref="D11:D14"/>
    <mergeCell ref="E11:E14"/>
    <mergeCell ref="F11:F14"/>
    <mergeCell ref="G11:G14"/>
    <mergeCell ref="H11:H14"/>
    <mergeCell ref="K11:K14"/>
    <mergeCell ref="R11:R14"/>
    <mergeCell ref="S11:S12"/>
    <mergeCell ref="D6:F7"/>
    <mergeCell ref="D8:F9"/>
    <mergeCell ref="I11:J14"/>
    <mergeCell ref="M11:N12"/>
    <mergeCell ref="O11:Q12"/>
  </mergeCells>
  <pageMargins left="0.7" right="0.7" top="0.75" bottom="0.75" header="0.3" footer="0.3"/>
  <pageSetup paperSize="9" scale="6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2" topLeftCell="A3" activePane="bottomLeft" state="frozen"/>
      <selection/>
      <selection pane="bottomLeft" activeCell="A1" sqref="A1:A2"/>
    </sheetView>
  </sheetViews>
  <sheetFormatPr defaultColWidth="9" defaultRowHeight="15.75" outlineLevelCol="5"/>
  <cols>
    <col min="1" max="1" width="22.75" customWidth="1"/>
    <col min="2" max="2" width="14.375" customWidth="1"/>
    <col min="3" max="3" width="14" customWidth="1"/>
    <col min="4" max="4" width="13.5" customWidth="1"/>
    <col min="5" max="5" width="12.25" customWidth="1"/>
    <col min="6" max="6" width="14.75" customWidth="1"/>
  </cols>
  <sheetData>
    <row r="1" spans="1:6">
      <c r="A1" s="1" t="s">
        <v>1</v>
      </c>
      <c r="B1" s="1" t="s">
        <v>108</v>
      </c>
      <c r="C1" s="1"/>
      <c r="D1" s="1"/>
      <c r="E1" s="1"/>
      <c r="F1" s="1"/>
    </row>
    <row r="2" spans="1:6">
      <c r="A2" s="1"/>
      <c r="B2" s="1">
        <v>2018</v>
      </c>
      <c r="C2" s="1">
        <v>2019</v>
      </c>
      <c r="D2" s="1">
        <v>2020</v>
      </c>
      <c r="E2" s="1">
        <v>2021</v>
      </c>
      <c r="F2" s="1">
        <v>2022</v>
      </c>
    </row>
    <row r="3" spans="1:6">
      <c r="A3" s="3" t="s">
        <v>12</v>
      </c>
      <c r="B3" s="12">
        <v>13814</v>
      </c>
      <c r="C3" s="12">
        <v>15065</v>
      </c>
      <c r="D3" s="12">
        <v>18099</v>
      </c>
      <c r="E3" s="16">
        <v>17037</v>
      </c>
      <c r="F3" s="16">
        <v>16772</v>
      </c>
    </row>
    <row r="4" spans="1:6">
      <c r="A4" s="3" t="s">
        <v>13</v>
      </c>
      <c r="B4" s="12">
        <v>13257</v>
      </c>
      <c r="C4" s="12">
        <v>14061</v>
      </c>
      <c r="D4" s="12">
        <v>15949</v>
      </c>
      <c r="E4" s="16">
        <v>15486</v>
      </c>
      <c r="F4" s="16">
        <v>15131</v>
      </c>
    </row>
    <row r="5" spans="1:6">
      <c r="A5" s="3" t="s">
        <v>14</v>
      </c>
      <c r="B5" s="12">
        <v>14431</v>
      </c>
      <c r="C5" s="12">
        <v>15210</v>
      </c>
      <c r="D5" s="12">
        <v>17571</v>
      </c>
      <c r="E5" s="16">
        <v>16630</v>
      </c>
      <c r="F5" s="16">
        <v>15887</v>
      </c>
    </row>
    <row r="6" spans="1:6">
      <c r="A6" s="3" t="s">
        <v>15</v>
      </c>
      <c r="B6" s="12">
        <v>15613</v>
      </c>
      <c r="C6" s="12">
        <v>16270</v>
      </c>
      <c r="D6" s="12">
        <v>18411</v>
      </c>
      <c r="E6" s="16">
        <v>19144</v>
      </c>
      <c r="F6" s="16">
        <v>18626</v>
      </c>
    </row>
    <row r="7" spans="1:6">
      <c r="A7" s="3" t="s">
        <v>16</v>
      </c>
      <c r="B7" s="12">
        <v>14007</v>
      </c>
      <c r="C7" s="12">
        <v>14304</v>
      </c>
      <c r="D7" s="12">
        <v>15840</v>
      </c>
      <c r="E7" s="16">
        <v>16043</v>
      </c>
      <c r="F7" s="16">
        <v>16042</v>
      </c>
    </row>
    <row r="8" spans="1:6">
      <c r="A8" s="3" t="s">
        <v>17</v>
      </c>
      <c r="B8" s="12">
        <v>13214</v>
      </c>
      <c r="C8" s="12">
        <v>13580</v>
      </c>
      <c r="D8" s="12">
        <v>15072</v>
      </c>
      <c r="E8" s="16">
        <v>15873</v>
      </c>
      <c r="F8" s="16">
        <v>15978</v>
      </c>
    </row>
    <row r="9" spans="1:6">
      <c r="A9" s="3" t="s">
        <v>18</v>
      </c>
      <c r="B9" s="12">
        <v>14353</v>
      </c>
      <c r="C9" s="12">
        <v>14511</v>
      </c>
      <c r="D9" s="12">
        <v>17407</v>
      </c>
      <c r="E9" s="16">
        <v>18271</v>
      </c>
      <c r="F9" s="16">
        <v>16501</v>
      </c>
    </row>
    <row r="10" spans="1:6">
      <c r="A10" s="3" t="s">
        <v>19</v>
      </c>
      <c r="B10" s="12">
        <v>11779</v>
      </c>
      <c r="C10" s="12">
        <v>12575</v>
      </c>
      <c r="D10" s="12">
        <v>14912</v>
      </c>
      <c r="E10" s="16">
        <v>15224</v>
      </c>
      <c r="F10" s="16">
        <v>13218</v>
      </c>
    </row>
    <row r="11" spans="1:6">
      <c r="A11" s="3" t="s">
        <v>20</v>
      </c>
      <c r="B11" s="12">
        <v>15818</v>
      </c>
      <c r="C11" s="12">
        <v>17373</v>
      </c>
      <c r="D11" s="12">
        <v>15763</v>
      </c>
      <c r="E11" s="16">
        <v>17692</v>
      </c>
      <c r="F11" s="16">
        <v>18132</v>
      </c>
    </row>
    <row r="12" spans="1:6">
      <c r="A12" s="3" t="s">
        <v>21</v>
      </c>
      <c r="B12" s="12">
        <v>23212</v>
      </c>
      <c r="C12" s="12">
        <v>22912</v>
      </c>
      <c r="D12" s="12">
        <v>25032</v>
      </c>
      <c r="E12" s="16">
        <v>25736</v>
      </c>
      <c r="F12" s="16">
        <v>23528</v>
      </c>
    </row>
    <row r="13" spans="1:6">
      <c r="A13" s="3" t="s">
        <v>22</v>
      </c>
      <c r="B13" s="12">
        <v>25238</v>
      </c>
      <c r="C13" s="12">
        <v>25236</v>
      </c>
      <c r="D13" s="12">
        <v>28420</v>
      </c>
      <c r="E13" s="16">
        <v>30662</v>
      </c>
      <c r="F13" s="16">
        <v>32685</v>
      </c>
    </row>
    <row r="14" spans="1:6">
      <c r="A14" s="3" t="s">
        <v>23</v>
      </c>
      <c r="B14" s="12">
        <v>16843</v>
      </c>
      <c r="C14" s="12">
        <v>17365</v>
      </c>
      <c r="D14" s="12">
        <v>19078</v>
      </c>
      <c r="E14" s="16">
        <v>19716</v>
      </c>
      <c r="F14" s="16">
        <v>19038</v>
      </c>
    </row>
    <row r="15" spans="1:6">
      <c r="A15" s="3" t="s">
        <v>24</v>
      </c>
      <c r="B15" s="12">
        <v>11417</v>
      </c>
      <c r="C15" s="12">
        <v>11828</v>
      </c>
      <c r="D15" s="12">
        <v>12707</v>
      </c>
      <c r="E15" s="16">
        <v>13072</v>
      </c>
      <c r="F15" s="16">
        <v>12604</v>
      </c>
    </row>
    <row r="16" spans="1:6">
      <c r="A16" s="3" t="s">
        <v>25</v>
      </c>
      <c r="B16" s="12">
        <v>12554</v>
      </c>
      <c r="C16" s="12">
        <v>13275</v>
      </c>
      <c r="D16" s="12">
        <v>15771</v>
      </c>
      <c r="E16" s="16">
        <v>15098</v>
      </c>
      <c r="F16" s="16">
        <v>14916</v>
      </c>
    </row>
    <row r="17" spans="1:6">
      <c r="A17" s="3" t="s">
        <v>26</v>
      </c>
      <c r="B17" s="12">
        <v>12561</v>
      </c>
      <c r="C17" s="12">
        <v>13119</v>
      </c>
      <c r="D17" s="12">
        <v>14389</v>
      </c>
      <c r="E17" s="16">
        <v>14789</v>
      </c>
      <c r="F17" s="16">
        <v>15119</v>
      </c>
    </row>
    <row r="18" spans="1:6">
      <c r="A18" s="3" t="s">
        <v>27</v>
      </c>
      <c r="B18" s="12">
        <v>20565</v>
      </c>
      <c r="C18" s="12">
        <v>21003</v>
      </c>
      <c r="D18" s="12">
        <v>23035</v>
      </c>
      <c r="E18" s="16">
        <v>24839</v>
      </c>
      <c r="F18" s="16">
        <v>23880</v>
      </c>
    </row>
    <row r="19" spans="1:6">
      <c r="A19" s="3" t="s">
        <v>28</v>
      </c>
      <c r="B19" s="12">
        <v>15889</v>
      </c>
      <c r="C19" s="12">
        <v>16408</v>
      </c>
      <c r="D19" s="12">
        <v>17775</v>
      </c>
      <c r="E19" s="16">
        <v>17662</v>
      </c>
      <c r="F19" s="16">
        <v>16857</v>
      </c>
    </row>
    <row r="20" spans="1:6">
      <c r="A20" s="3" t="s">
        <v>29</v>
      </c>
      <c r="B20" s="12">
        <v>11359</v>
      </c>
      <c r="C20" s="12">
        <v>11954</v>
      </c>
      <c r="D20" s="12">
        <v>13627</v>
      </c>
      <c r="E20" s="16">
        <v>12992</v>
      </c>
      <c r="F20" s="16">
        <v>11734</v>
      </c>
    </row>
    <row r="21" spans="1:6">
      <c r="A21" s="3" t="s">
        <v>30</v>
      </c>
      <c r="B21" s="12">
        <v>12318</v>
      </c>
      <c r="C21" s="12">
        <v>12610</v>
      </c>
      <c r="D21" s="12">
        <v>17696</v>
      </c>
      <c r="E21" s="16">
        <v>16386</v>
      </c>
      <c r="F21" s="16">
        <v>13012</v>
      </c>
    </row>
    <row r="22" spans="1:6">
      <c r="A22" s="3" t="s">
        <v>31</v>
      </c>
      <c r="B22" s="12">
        <v>14614</v>
      </c>
      <c r="C22" s="12">
        <v>15309</v>
      </c>
      <c r="D22" s="12">
        <v>16098</v>
      </c>
      <c r="E22" s="16">
        <v>16127</v>
      </c>
      <c r="F22" s="16">
        <v>16337</v>
      </c>
    </row>
    <row r="23" spans="1:6">
      <c r="A23" s="3" t="s">
        <v>32</v>
      </c>
      <c r="B23" s="12">
        <v>17489</v>
      </c>
      <c r="C23" s="12">
        <v>18090</v>
      </c>
      <c r="D23" s="12">
        <v>20677</v>
      </c>
      <c r="E23" s="16">
        <v>21040</v>
      </c>
      <c r="F23" s="16">
        <v>19795</v>
      </c>
    </row>
    <row r="24" spans="1:6">
      <c r="A24" s="3" t="s">
        <v>33</v>
      </c>
      <c r="B24" s="12">
        <v>15735</v>
      </c>
      <c r="C24" s="12">
        <v>16517</v>
      </c>
      <c r="D24" s="12">
        <v>18863</v>
      </c>
      <c r="E24" s="16">
        <v>18874</v>
      </c>
      <c r="F24" s="16">
        <v>18661</v>
      </c>
    </row>
    <row r="25" spans="1:6">
      <c r="A25" s="3" t="s">
        <v>34</v>
      </c>
      <c r="B25" s="12">
        <v>21303</v>
      </c>
      <c r="C25" s="12">
        <v>21691</v>
      </c>
      <c r="D25" s="12">
        <v>24097</v>
      </c>
      <c r="E25" s="16">
        <v>23943</v>
      </c>
      <c r="F25" s="16">
        <v>22281</v>
      </c>
    </row>
    <row r="26" spans="1:6">
      <c r="A26" s="3" t="s">
        <v>35</v>
      </c>
      <c r="B26" s="12">
        <v>18931</v>
      </c>
      <c r="C26" s="12">
        <v>20639</v>
      </c>
      <c r="D26" s="12">
        <v>26002</v>
      </c>
      <c r="E26" s="16">
        <v>22972</v>
      </c>
      <c r="F26" s="16">
        <v>20320</v>
      </c>
    </row>
    <row r="27" spans="1:6">
      <c r="A27" s="3" t="s">
        <v>36</v>
      </c>
      <c r="B27" s="12">
        <v>16954</v>
      </c>
      <c r="C27" s="12">
        <v>18350</v>
      </c>
      <c r="D27" s="12">
        <v>21390</v>
      </c>
      <c r="E27" s="16">
        <v>20963</v>
      </c>
      <c r="F27" s="16">
        <v>18335</v>
      </c>
    </row>
    <row r="28" spans="1:6">
      <c r="A28" s="3" t="s">
        <v>37</v>
      </c>
      <c r="B28" s="12">
        <v>13462</v>
      </c>
      <c r="C28" s="12">
        <v>14682</v>
      </c>
      <c r="D28" s="12">
        <v>18140</v>
      </c>
      <c r="E28" s="16">
        <v>20637</v>
      </c>
      <c r="F28" s="16">
        <v>15890</v>
      </c>
    </row>
    <row r="29" spans="1:6">
      <c r="A29" s="3" t="s">
        <v>38</v>
      </c>
      <c r="B29" s="12">
        <v>15777</v>
      </c>
      <c r="C29" s="12">
        <v>17105</v>
      </c>
      <c r="D29" s="12">
        <v>19172</v>
      </c>
      <c r="E29" s="16">
        <v>19217</v>
      </c>
      <c r="F29" s="16">
        <v>17257</v>
      </c>
    </row>
    <row r="30" spans="1:6">
      <c r="A30" s="3" t="s">
        <v>39</v>
      </c>
      <c r="B30" s="12">
        <v>15944</v>
      </c>
      <c r="C30" s="12">
        <v>15849</v>
      </c>
      <c r="D30" s="12">
        <v>20449</v>
      </c>
      <c r="E30" s="16">
        <v>19302</v>
      </c>
      <c r="F30" s="16">
        <v>17542</v>
      </c>
    </row>
    <row r="31" spans="1:6">
      <c r="A31" s="3" t="s">
        <v>40</v>
      </c>
      <c r="B31" s="12">
        <v>11891</v>
      </c>
      <c r="C31" s="12">
        <v>13492</v>
      </c>
      <c r="D31" s="12">
        <v>15128</v>
      </c>
      <c r="E31" s="16">
        <v>14613</v>
      </c>
      <c r="F31" s="16">
        <v>14289</v>
      </c>
    </row>
    <row r="32" spans="1:6">
      <c r="A32" s="3" t="s">
        <v>41</v>
      </c>
      <c r="B32" s="12">
        <v>12144</v>
      </c>
      <c r="C32" s="12">
        <v>13126</v>
      </c>
      <c r="D32" s="12">
        <v>18136</v>
      </c>
      <c r="E32" s="16">
        <v>18072</v>
      </c>
      <c r="F32" s="16">
        <v>14774</v>
      </c>
    </row>
    <row r="33" spans="1:6">
      <c r="A33" s="3" t="s">
        <v>42</v>
      </c>
      <c r="B33" s="12">
        <v>14923</v>
      </c>
      <c r="C33" s="12">
        <v>17306</v>
      </c>
      <c r="D33" s="12">
        <v>26198</v>
      </c>
      <c r="E33" s="16">
        <v>21156</v>
      </c>
      <c r="F33" s="16">
        <v>17006</v>
      </c>
    </row>
    <row r="34" spans="1:6">
      <c r="A34" s="3" t="s">
        <v>43</v>
      </c>
      <c r="B34" s="12">
        <v>15864</v>
      </c>
      <c r="C34" s="12">
        <v>17425</v>
      </c>
      <c r="D34" s="12">
        <v>23338</v>
      </c>
      <c r="E34" s="16">
        <v>21131</v>
      </c>
      <c r="F34" s="16">
        <v>18278</v>
      </c>
    </row>
    <row r="35" spans="1:6">
      <c r="A35" s="3" t="s">
        <v>44</v>
      </c>
      <c r="B35" s="12">
        <v>21727</v>
      </c>
      <c r="C35" s="12">
        <v>22987</v>
      </c>
      <c r="D35" s="12">
        <v>27904</v>
      </c>
      <c r="E35" s="16">
        <v>29600</v>
      </c>
      <c r="F35" s="16">
        <v>24128</v>
      </c>
    </row>
    <row r="36" spans="1:6">
      <c r="A36" s="3" t="s">
        <v>45</v>
      </c>
      <c r="B36" s="12">
        <v>25987</v>
      </c>
      <c r="C36" s="12">
        <v>24984</v>
      </c>
      <c r="D36" s="12">
        <v>32138</v>
      </c>
      <c r="E36" s="16">
        <v>30382</v>
      </c>
      <c r="F36" s="16">
        <v>24097</v>
      </c>
    </row>
    <row r="37" spans="1:6">
      <c r="A37" s="5" t="s">
        <v>109</v>
      </c>
      <c r="B37" s="14">
        <v>15275</v>
      </c>
      <c r="C37" s="14">
        <v>15823</v>
      </c>
      <c r="D37" s="14">
        <v>17696</v>
      </c>
      <c r="E37" s="17">
        <v>18089</v>
      </c>
      <c r="F37" s="17">
        <v>17542</v>
      </c>
    </row>
  </sheetData>
  <mergeCells count="2">
    <mergeCell ref="B1:F1"/>
    <mergeCell ref="A1:A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workbookViewId="0">
      <pane ySplit="2" topLeftCell="A3" activePane="bottomLeft" state="frozen"/>
      <selection/>
      <selection pane="bottomLeft" activeCell="A1" sqref="A1:A2"/>
    </sheetView>
  </sheetViews>
  <sheetFormatPr defaultColWidth="9" defaultRowHeight="15.75"/>
  <cols>
    <col min="1" max="1" width="22.75" customWidth="1"/>
    <col min="2" max="2" width="15.75" customWidth="1"/>
    <col min="3" max="3" width="15.25" customWidth="1"/>
    <col min="4" max="4" width="14.75" customWidth="1"/>
    <col min="5" max="5" width="16.125" customWidth="1"/>
    <col min="6" max="6" width="15.125" customWidth="1"/>
    <col min="7" max="7" width="13.25" customWidth="1"/>
    <col min="8" max="11" width="13.25"/>
  </cols>
  <sheetData>
    <row r="1" spans="1:11">
      <c r="A1" s="1" t="s">
        <v>1</v>
      </c>
      <c r="B1" s="1" t="s">
        <v>110</v>
      </c>
      <c r="C1" s="1"/>
      <c r="D1" s="1"/>
      <c r="E1" s="1"/>
      <c r="F1" s="1"/>
      <c r="G1" s="9" t="s">
        <v>4</v>
      </c>
      <c r="H1" s="9"/>
      <c r="I1" s="9"/>
      <c r="J1" s="9"/>
      <c r="K1" s="15"/>
    </row>
    <row r="2" spans="1:11">
      <c r="A2" s="1"/>
      <c r="B2" s="1">
        <v>2018</v>
      </c>
      <c r="C2" s="1">
        <v>2019</v>
      </c>
      <c r="D2" s="1">
        <v>2020</v>
      </c>
      <c r="E2" s="1">
        <v>2021</v>
      </c>
      <c r="F2" s="1">
        <v>2022</v>
      </c>
      <c r="G2" s="10">
        <v>2018</v>
      </c>
      <c r="H2" s="11">
        <v>2019</v>
      </c>
      <c r="I2" s="11">
        <v>2020</v>
      </c>
      <c r="J2" s="10" t="s">
        <v>10</v>
      </c>
      <c r="K2" s="10" t="s">
        <v>11</v>
      </c>
    </row>
    <row r="3" spans="1:11">
      <c r="A3" s="3" t="s">
        <v>12</v>
      </c>
      <c r="B3" s="12">
        <f>'Upah Rata-rata Per Jam'!B3*8*21*13</f>
        <v>30169776</v>
      </c>
      <c r="C3" s="12">
        <f>'Upah Rata-rata Per Jam'!C3*8*21*13</f>
        <v>32901960</v>
      </c>
      <c r="D3" s="12">
        <f>'Upah Rata-rata Per Jam'!D3*8*21*13</f>
        <v>39528216</v>
      </c>
      <c r="E3" s="12">
        <f>'Upah Rata-rata Per Jam'!E3*8*21*13</f>
        <v>37208808</v>
      </c>
      <c r="F3" s="12">
        <f>'Upah Rata-rata Per Jam'!F3*8*21*13</f>
        <v>36630048</v>
      </c>
      <c r="G3" s="13">
        <f>'pdrb nasional'!L5*1000000</f>
        <v>56525235.1385694</v>
      </c>
      <c r="H3" s="13">
        <f>'pdrb nasional'!M5*1000000</f>
        <v>58522405.8108702</v>
      </c>
      <c r="I3" s="13">
        <f>'pdrb nasional'!N5*1000000</f>
        <v>55756892.7562762</v>
      </c>
      <c r="J3" s="13">
        <f>'pdrb nasional'!O5*1000000</f>
        <v>57278274.6792021</v>
      </c>
      <c r="K3" s="13">
        <f>'pdrb nasional'!P5*1000000</f>
        <v>58850936.5785468</v>
      </c>
    </row>
    <row r="4" spans="1:11">
      <c r="A4" s="3" t="s">
        <v>13</v>
      </c>
      <c r="B4" s="12">
        <f>'Upah Rata-rata Per Jam'!B4*8*21*13</f>
        <v>28953288</v>
      </c>
      <c r="C4" s="12">
        <f>'Upah Rata-rata Per Jam'!C4*8*21*13</f>
        <v>30709224</v>
      </c>
      <c r="D4" s="12">
        <f>'Upah Rata-rata Per Jam'!D4*8*21*13</f>
        <v>34832616</v>
      </c>
      <c r="E4" s="12">
        <f>'Upah Rata-rata Per Jam'!E4*8*21*13</f>
        <v>33821424</v>
      </c>
      <c r="F4" s="12">
        <f>'Upah Rata-rata Per Jam'!F4*8*21*13</f>
        <v>33046104</v>
      </c>
      <c r="G4" s="13">
        <f>'pdrb nasional'!L6*1000000</f>
        <v>72840867.3297544</v>
      </c>
      <c r="H4" s="13">
        <f>'pdrb nasional'!M6*1000000</f>
        <v>76935823.9080456</v>
      </c>
      <c r="I4" s="13">
        <f>'pdrb nasional'!N6*1000000</f>
        <v>78007410.4256903</v>
      </c>
      <c r="J4" s="13">
        <f>'pdrb nasional'!O6*1000000</f>
        <v>77837335.9295607</v>
      </c>
      <c r="K4" s="13">
        <f>'pdrb nasional'!P6*1000000</f>
        <v>79685836.8065908</v>
      </c>
    </row>
    <row r="5" spans="1:11">
      <c r="A5" s="3" t="s">
        <v>14</v>
      </c>
      <c r="B5" s="12">
        <f>'Upah Rata-rata Per Jam'!B5*8*21*13</f>
        <v>31517304</v>
      </c>
      <c r="C5" s="12">
        <f>'Upah Rata-rata Per Jam'!C5*8*21*13</f>
        <v>33218640</v>
      </c>
      <c r="D5" s="12">
        <f>'Upah Rata-rata Per Jam'!D5*8*21*13</f>
        <v>38375064</v>
      </c>
      <c r="E5" s="12">
        <f>'Upah Rata-rata Per Jam'!E5*8*21*13</f>
        <v>36319920</v>
      </c>
      <c r="F5" s="12">
        <f>'Upah Rata-rata Per Jam'!F5*8*21*13</f>
        <v>34697208</v>
      </c>
      <c r="G5" s="13">
        <f>'pdrb nasional'!L7*1000000</f>
        <v>66116698.6842874</v>
      </c>
      <c r="H5" s="13">
        <f>'pdrb nasional'!M7*1000000</f>
        <v>67796400.8440812</v>
      </c>
      <c r="I5" s="13">
        <f>'pdrb nasional'!N7*1000000</f>
        <v>65630460.9215332</v>
      </c>
      <c r="J5" s="13">
        <f>'pdrb nasional'!O7*1000000</f>
        <v>67791708.8265328</v>
      </c>
      <c r="K5" s="13">
        <f>'pdrb nasional'!P7*1000000</f>
        <v>67938392.1516693</v>
      </c>
    </row>
    <row r="6" spans="1:11">
      <c r="A6" s="3" t="s">
        <v>15</v>
      </c>
      <c r="B6" s="12">
        <f>'Upah Rata-rata Per Jam'!B6*8*21*13</f>
        <v>34098792</v>
      </c>
      <c r="C6" s="12">
        <f>'Upah Rata-rata Per Jam'!C6*8*21*13</f>
        <v>35533680</v>
      </c>
      <c r="D6" s="12">
        <f>'Upah Rata-rata Per Jam'!D6*8*21*13</f>
        <v>40209624</v>
      </c>
      <c r="E6" s="12">
        <f>'Upah Rata-rata Per Jam'!E6*8*21*13</f>
        <v>41810496</v>
      </c>
      <c r="F6" s="12">
        <f>'Upah Rata-rata Per Jam'!F6*8*21*13</f>
        <v>40679184</v>
      </c>
      <c r="G6" s="13">
        <f>'pdrb nasional'!L8*1000000</f>
        <v>166787864.591947</v>
      </c>
      <c r="H6" s="13">
        <f>'pdrb nasional'!M8*1000000</f>
        <v>167823131.969886</v>
      </c>
      <c r="I6" s="13">
        <f>'pdrb nasional'!N8*1000000</f>
        <v>162089875.977013</v>
      </c>
      <c r="J6" s="13">
        <f>'pdrb nasional'!O8*1000000</f>
        <v>160838499.345972</v>
      </c>
      <c r="K6" s="13">
        <f>'pdrb nasional'!P8*1000000</f>
        <v>167101560.180111</v>
      </c>
    </row>
    <row r="7" spans="1:11">
      <c r="A7" s="3" t="s">
        <v>16</v>
      </c>
      <c r="B7" s="12">
        <f>'Upah Rata-rata Per Jam'!B7*8*21*13</f>
        <v>30591288</v>
      </c>
      <c r="C7" s="12">
        <f>'Upah Rata-rata Per Jam'!C7*8*21*13</f>
        <v>31239936</v>
      </c>
      <c r="D7" s="12">
        <f>'Upah Rata-rata Per Jam'!D7*8*21*13</f>
        <v>34594560</v>
      </c>
      <c r="E7" s="12">
        <f>'Upah Rata-rata Per Jam'!E7*8*21*13</f>
        <v>35037912</v>
      </c>
      <c r="F7" s="12">
        <f>'Upah Rata-rata Per Jam'!F7*8*21*13</f>
        <v>35035728</v>
      </c>
      <c r="G7" s="13">
        <f>'pdrb nasional'!L9*1000000</f>
        <v>82846589.8583047</v>
      </c>
      <c r="H7" s="13">
        <f>'pdrb nasional'!M9*1000000</f>
        <v>88568130.3179247</v>
      </c>
      <c r="I7" s="13">
        <f>'pdrb nasional'!N9*1000000</f>
        <v>85309944.8362079</v>
      </c>
      <c r="J7" s="13">
        <f>'pdrb nasional'!O9*1000000</f>
        <v>88059289.9177944</v>
      </c>
      <c r="K7" s="13">
        <f>'pdrb nasional'!P9*1000000</f>
        <v>89952147.5743665</v>
      </c>
    </row>
    <row r="8" spans="1:11">
      <c r="A8" s="3" t="s">
        <v>17</v>
      </c>
      <c r="B8" s="12">
        <f>'Upah Rata-rata Per Jam'!B8*8*21*13</f>
        <v>28859376</v>
      </c>
      <c r="C8" s="12">
        <f>'Upah Rata-rata Per Jam'!C8*8*21*13</f>
        <v>29658720</v>
      </c>
      <c r="D8" s="12">
        <f>'Upah Rata-rata Per Jam'!D8*8*21*13</f>
        <v>32917248</v>
      </c>
      <c r="E8" s="12">
        <f>'Upah Rata-rata Per Jam'!E8*8*21*13</f>
        <v>34666632</v>
      </c>
      <c r="F8" s="12">
        <f>'Upah Rata-rata Per Jam'!F8*8*21*13</f>
        <v>34895952</v>
      </c>
      <c r="G8" s="13">
        <f>'pdrb nasional'!L10*1000000</f>
        <v>74517103.3993097</v>
      </c>
      <c r="H8" s="13">
        <f>'pdrb nasional'!M10*1000000</f>
        <v>78618323.5803321</v>
      </c>
      <c r="I8" s="13">
        <f>'pdrb nasional'!N10*1000000</f>
        <v>77022664.4633367</v>
      </c>
      <c r="J8" s="13">
        <f>'pdrb nasional'!O10*1000000</f>
        <v>78094275.9637755</v>
      </c>
      <c r="K8" s="13">
        <f>'pdrb nasional'!P10*1000000</f>
        <v>80071643.6378827</v>
      </c>
    </row>
    <row r="9" spans="1:11">
      <c r="A9" s="3" t="s">
        <v>18</v>
      </c>
      <c r="B9" s="12">
        <f>'Upah Rata-rata Per Jam'!B9*8*21*13</f>
        <v>31346952</v>
      </c>
      <c r="C9" s="12">
        <f>'Upah Rata-rata Per Jam'!C9*8*21*13</f>
        <v>31692024</v>
      </c>
      <c r="D9" s="12">
        <f>'Upah Rata-rata Per Jam'!D9*8*21*13</f>
        <v>38016888</v>
      </c>
      <c r="E9" s="12">
        <f>'Upah Rata-rata Per Jam'!E9*8*21*13</f>
        <v>39903864</v>
      </c>
      <c r="F9" s="12">
        <f>'Upah Rata-rata Per Jam'!F9*8*21*13</f>
        <v>36038184</v>
      </c>
      <c r="G9" s="13">
        <f>'pdrb nasional'!L11*1000000</f>
        <v>44704407.4686663</v>
      </c>
      <c r="H9" s="13">
        <f>'pdrb nasional'!M11*1000000</f>
        <v>46245513.4454444</v>
      </c>
      <c r="I9" s="13">
        <f>'pdrb nasional'!N11*1000000</f>
        <v>44906757.6590711</v>
      </c>
      <c r="J9" s="13">
        <f>'pdrb nasional'!O11*1000000</f>
        <v>46833970.2967874</v>
      </c>
      <c r="K9" s="13">
        <f>'pdrb nasional'!P11*1000000</f>
        <v>48112050.5524841</v>
      </c>
    </row>
    <row r="10" spans="1:11">
      <c r="A10" s="3" t="s">
        <v>19</v>
      </c>
      <c r="B10" s="12">
        <f>'Upah Rata-rata Per Jam'!B10*8*21*13</f>
        <v>25725336</v>
      </c>
      <c r="C10" s="12">
        <f>'Upah Rata-rata Per Jam'!C10*8*21*13</f>
        <v>27463800</v>
      </c>
      <c r="D10" s="12">
        <f>'Upah Rata-rata Per Jam'!D10*8*21*13</f>
        <v>32567808</v>
      </c>
      <c r="E10" s="12">
        <f>'Upah Rata-rata Per Jam'!E10*8*21*13</f>
        <v>33249216</v>
      </c>
      <c r="F10" s="12">
        <f>'Upah Rata-rata Per Jam'!F10*8*21*13</f>
        <v>28868112</v>
      </c>
      <c r="G10" s="13">
        <f>'pdrb nasional'!L12*1000000</f>
        <v>55758520.6312732</v>
      </c>
      <c r="H10" s="13">
        <f>'pdrb nasional'!M12*1000000</f>
        <v>58377164.2853884</v>
      </c>
      <c r="I10" s="13">
        <f>'pdrb nasional'!N12*1000000</f>
        <v>56148006.978327</v>
      </c>
      <c r="J10" s="13">
        <f>'pdrb nasional'!O12*1000000</f>
        <v>57644267.9351682</v>
      </c>
      <c r="K10" s="13">
        <f>'pdrb nasional'!P12*1000000</f>
        <v>58691017.6605744</v>
      </c>
    </row>
    <row r="11" spans="1:11">
      <c r="A11" s="3" t="s">
        <v>20</v>
      </c>
      <c r="B11" s="12">
        <f>'Upah Rata-rata Per Jam'!B11*8*21*13</f>
        <v>34546512</v>
      </c>
      <c r="C11" s="12">
        <f>'Upah Rata-rata Per Jam'!C11*8*21*13</f>
        <v>37942632</v>
      </c>
      <c r="D11" s="12">
        <f>'Upah Rata-rata Per Jam'!D11*8*21*13</f>
        <v>34426392</v>
      </c>
      <c r="E11" s="12">
        <f>'Upah Rata-rata Per Jam'!E11*8*21*13</f>
        <v>38639328</v>
      </c>
      <c r="F11" s="12">
        <f>'Upah Rata-rata Per Jam'!F11*8*21*13</f>
        <v>39600288</v>
      </c>
      <c r="G11" s="13">
        <f>'pdrb nasional'!L13*1000000</f>
        <v>75374780.1907468</v>
      </c>
      <c r="H11" s="13">
        <f>'pdrb nasional'!M13*1000000</f>
        <v>76844910.9490881</v>
      </c>
      <c r="I11" s="13">
        <f>'pdrb nasional'!N13*1000000</f>
        <v>75307002.1903724</v>
      </c>
      <c r="J11" s="13">
        <f>'pdrb nasional'!O13*1000000</f>
        <v>78937002.5419102</v>
      </c>
      <c r="K11" s="13">
        <f>'pdrb nasional'!P13*1000000</f>
        <v>79077173.9546795</v>
      </c>
    </row>
    <row r="12" spans="1:11">
      <c r="A12" s="3" t="s">
        <v>21</v>
      </c>
      <c r="B12" s="12">
        <f>'Upah Rata-rata Per Jam'!B12*8*21*13</f>
        <v>50695008</v>
      </c>
      <c r="C12" s="12">
        <f>'Upah Rata-rata Per Jam'!C12*8*21*13</f>
        <v>50039808</v>
      </c>
      <c r="D12" s="12">
        <f>'Upah Rata-rata Per Jam'!D12*8*21*13</f>
        <v>54669888</v>
      </c>
      <c r="E12" s="12">
        <f>'Upah Rata-rata Per Jam'!E12*8*21*13</f>
        <v>56207424</v>
      </c>
      <c r="F12" s="12">
        <f>'Upah Rata-rata Per Jam'!F12*8*21*13</f>
        <v>51385152</v>
      </c>
      <c r="G12" s="13">
        <f>'pdrb nasional'!L14*1000000</f>
        <v>184966684.434968</v>
      </c>
      <c r="H12" s="13">
        <f>'pdrb nasional'!M14*1000000</f>
        <v>183934610.75204</v>
      </c>
      <c r="I12" s="13">
        <f>'pdrb nasional'!N14*1000000</f>
        <v>172102311.626992</v>
      </c>
      <c r="J12" s="13">
        <f>'pdrb nasional'!O14*1000000</f>
        <v>166405442.612277</v>
      </c>
      <c r="K12" s="13">
        <f>'pdrb nasional'!P14*1000000</f>
        <v>164501897.496274</v>
      </c>
    </row>
    <row r="13" spans="1:11">
      <c r="A13" s="3" t="s">
        <v>22</v>
      </c>
      <c r="B13" s="12">
        <f>'Upah Rata-rata Per Jam'!B13*8*21*13</f>
        <v>55119792</v>
      </c>
      <c r="C13" s="12">
        <f>'Upah Rata-rata Per Jam'!C13*8*21*13</f>
        <v>55115424</v>
      </c>
      <c r="D13" s="12">
        <f>'Upah Rata-rata Per Jam'!D13*8*21*13</f>
        <v>62069280</v>
      </c>
      <c r="E13" s="12">
        <f>'Upah Rata-rata Per Jam'!E13*8*21*13</f>
        <v>66965808</v>
      </c>
      <c r="F13" s="12">
        <f>'Upah Rata-rata Per Jam'!F13*8*21*13</f>
        <v>71384040</v>
      </c>
      <c r="G13" s="13">
        <f>'pdrb nasional'!L15*1000000</f>
        <v>367182499.326031</v>
      </c>
      <c r="H13" s="13">
        <f>'pdrb nasional'!M15*1000000</f>
        <v>378376230.617713</v>
      </c>
      <c r="I13" s="13">
        <f>'pdrb nasional'!N15*1000000</f>
        <v>384673650.335644</v>
      </c>
      <c r="J13" s="13">
        <f>'pdrb nasional'!O15*1000000</f>
        <v>391790843.740732</v>
      </c>
      <c r="K13" s="13">
        <f>'pdrb nasional'!P15*1000000</f>
        <v>400700508.420132</v>
      </c>
    </row>
    <row r="14" spans="1:11">
      <c r="A14" s="3" t="s">
        <v>23</v>
      </c>
      <c r="B14" s="12">
        <f>'Upah Rata-rata Per Jam'!B14*8*21*13</f>
        <v>36785112</v>
      </c>
      <c r="C14" s="12">
        <f>'Upah Rata-rata Per Jam'!C14*8*21*13</f>
        <v>37925160</v>
      </c>
      <c r="D14" s="12">
        <f>'Upah Rata-rata Per Jam'!D14*8*21*13</f>
        <v>41666352</v>
      </c>
      <c r="E14" s="12">
        <f>'Upah Rata-rata Per Jam'!E14*8*21*13</f>
        <v>43059744</v>
      </c>
      <c r="F14" s="12">
        <f>'Upah Rata-rata Per Jam'!F14*8*21*13</f>
        <v>41578992</v>
      </c>
      <c r="G14" s="13">
        <f>'pdrb nasional'!L16*1000000</f>
        <v>67804789.9095044</v>
      </c>
      <c r="H14" s="13">
        <f>'pdrb nasional'!M16*1000000</f>
        <v>67574826.6405026</v>
      </c>
      <c r="I14" s="13">
        <f>'pdrb nasional'!N16*1000000</f>
        <v>67053772.0807716</v>
      </c>
      <c r="J14" s="13">
        <f>'pdrb nasional'!O16*1000000</f>
        <v>67571097.0421872</v>
      </c>
      <c r="K14" s="13">
        <f>'pdrb nasional'!P16*1000000</f>
        <v>67795771.0217491</v>
      </c>
    </row>
    <row r="15" spans="1:11">
      <c r="A15" s="3" t="s">
        <v>24</v>
      </c>
      <c r="B15" s="12">
        <f>'Upah Rata-rata Per Jam'!B15*8*21*13</f>
        <v>24934728</v>
      </c>
      <c r="C15" s="12">
        <f>'Upah Rata-rata Per Jam'!C15*8*21*13</f>
        <v>25832352</v>
      </c>
      <c r="D15" s="12">
        <f>'Upah Rata-rata Per Jam'!D15*8*21*13</f>
        <v>27752088</v>
      </c>
      <c r="E15" s="12">
        <f>'Upah Rata-rata Per Jam'!E15*8*21*13</f>
        <v>28549248</v>
      </c>
      <c r="F15" s="12">
        <f>'Upah Rata-rata Per Jam'!F15*8*21*13</f>
        <v>27527136</v>
      </c>
      <c r="G15" s="13">
        <f>'pdrb nasional'!L17*1000000</f>
        <v>54042622.0043346</v>
      </c>
      <c r="H15" s="13">
        <f>'pdrb nasional'!M17*1000000</f>
        <v>56326831.5132089</v>
      </c>
      <c r="I15" s="13">
        <f>'pdrb nasional'!N17*1000000</f>
        <v>55039678.8264312</v>
      </c>
      <c r="J15" s="13">
        <f>'pdrb nasional'!O17*1000000</f>
        <v>55918250.2353417</v>
      </c>
      <c r="K15" s="13">
        <f>'pdrb nasional'!P17*1000000</f>
        <v>57112339.0666867</v>
      </c>
    </row>
    <row r="16" spans="1:11">
      <c r="A16" s="3" t="s">
        <v>25</v>
      </c>
      <c r="B16" s="12">
        <f>'Upah Rata-rata Per Jam'!B16*8*21*13</f>
        <v>27417936</v>
      </c>
      <c r="C16" s="12">
        <f>'Upah Rata-rata Per Jam'!C16*8*21*13</f>
        <v>28992600</v>
      </c>
      <c r="D16" s="12">
        <f>'Upah Rata-rata Per Jam'!D16*8*21*13</f>
        <v>34443864</v>
      </c>
      <c r="E16" s="12">
        <f>'Upah Rata-rata Per Jam'!E16*8*21*13</f>
        <v>32974032</v>
      </c>
      <c r="F16" s="12">
        <f>'Upah Rata-rata Per Jam'!F16*8*21*13</f>
        <v>32576544</v>
      </c>
      <c r="G16" s="13">
        <f>'pdrb nasional'!L18*1000000</f>
        <v>45566028.526644</v>
      </c>
      <c r="H16" s="13">
        <f>'pdrb nasional'!M18*1000000</f>
        <v>48045653.8612929</v>
      </c>
      <c r="I16" s="13">
        <f>'pdrb nasional'!N18*1000000</f>
        <v>47828507.1456924</v>
      </c>
      <c r="J16" s="13">
        <f>'pdrb nasional'!O18*1000000</f>
        <v>48181041.8828973</v>
      </c>
      <c r="K16" s="13">
        <f>'pdrb nasional'!P18*1000000</f>
        <v>50375600.5338376</v>
      </c>
    </row>
    <row r="17" spans="1:11">
      <c r="A17" s="3" t="s">
        <v>26</v>
      </c>
      <c r="B17" s="12">
        <f>'Upah Rata-rata Per Jam'!B17*8*21*13</f>
        <v>27433224</v>
      </c>
      <c r="C17" s="12">
        <f>'Upah Rata-rata Per Jam'!C17*8*21*13</f>
        <v>28651896</v>
      </c>
      <c r="D17" s="12">
        <f>'Upah Rata-rata Per Jam'!D17*8*21*13</f>
        <v>31425576</v>
      </c>
      <c r="E17" s="12">
        <f>'Upah Rata-rata Per Jam'!E17*8*21*13</f>
        <v>32299176</v>
      </c>
      <c r="F17" s="12">
        <f>'Upah Rata-rata Per Jam'!F17*8*21*13</f>
        <v>33019896</v>
      </c>
      <c r="G17" s="13">
        <f>'pdrb nasional'!L19*1000000</f>
        <v>75049286.4388165</v>
      </c>
      <c r="H17" s="13">
        <f>'pdrb nasional'!M19*1000000</f>
        <v>78444638.2598605</v>
      </c>
      <c r="I17" s="13">
        <f>'pdrb nasional'!N19*1000000</f>
        <v>76868534.4016427</v>
      </c>
      <c r="J17" s="13">
        <f>'pdrb nasional'!O19*1000000</f>
        <v>79321668.904707</v>
      </c>
      <c r="K17" s="13">
        <f>'pdrb nasional'!P19*1000000</f>
        <v>81330569.5712356</v>
      </c>
    </row>
    <row r="18" spans="1:11">
      <c r="A18" s="3" t="s">
        <v>27</v>
      </c>
      <c r="B18" s="12">
        <f>'Upah Rata-rata Per Jam'!B18*8*21*13</f>
        <v>44913960</v>
      </c>
      <c r="C18" s="12">
        <f>'Upah Rata-rata Per Jam'!C18*8*21*13</f>
        <v>45870552</v>
      </c>
      <c r="D18" s="12">
        <f>'Upah Rata-rata Per Jam'!D18*8*21*13</f>
        <v>50308440</v>
      </c>
      <c r="E18" s="12">
        <f>'Upah Rata-rata Per Jam'!E18*8*21*13</f>
        <v>54248376</v>
      </c>
      <c r="F18" s="12">
        <f>'Upah Rata-rata Per Jam'!F18*8*21*13</f>
        <v>52153920</v>
      </c>
      <c r="G18" s="13">
        <f>'pdrb nasional'!L20*1000000</f>
        <v>81064061.4750958</v>
      </c>
      <c r="H18" s="13">
        <f>'pdrb nasional'!M20*1000000</f>
        <v>82237516.960969</v>
      </c>
      <c r="I18" s="13">
        <f>'pdrb nasional'!N20*1000000</f>
        <v>79455135.7558808</v>
      </c>
      <c r="J18" s="13">
        <f>'pdrb nasional'!O20*1000000</f>
        <v>80894207.1591325</v>
      </c>
      <c r="K18" s="13">
        <f>'pdrb nasional'!P20*1000000</f>
        <v>81496879.6175751</v>
      </c>
    </row>
    <row r="19" spans="1:11">
      <c r="A19" s="3" t="s">
        <v>28</v>
      </c>
      <c r="B19" s="12">
        <f>'Upah Rata-rata Per Jam'!B19*8*21*13</f>
        <v>34701576</v>
      </c>
      <c r="C19" s="12">
        <f>'Upah Rata-rata Per Jam'!C19*8*21*13</f>
        <v>35835072</v>
      </c>
      <c r="D19" s="12">
        <f>'Upah Rata-rata Per Jam'!D19*8*21*13</f>
        <v>38820600</v>
      </c>
      <c r="E19" s="12">
        <f>'Upah Rata-rata Per Jam'!E19*8*21*13</f>
        <v>38573808</v>
      </c>
      <c r="F19" s="12">
        <f>'Upah Rata-rata Per Jam'!F19*8*21*13</f>
        <v>36815688</v>
      </c>
      <c r="G19" s="13">
        <f>'pdrb nasional'!L21*1000000</f>
        <v>61001794.7449962</v>
      </c>
      <c r="H19" s="13">
        <f>'pdrb nasional'!M21*1000000</f>
        <v>65894274.8620295</v>
      </c>
      <c r="I19" s="13">
        <f>'pdrb nasional'!N21*1000000</f>
        <v>60863985.9636324</v>
      </c>
      <c r="J19" s="13">
        <f>'pdrb nasional'!O21*1000000</f>
        <v>58916286.5593111</v>
      </c>
      <c r="K19" s="13">
        <f>'pdrb nasional'!P21*1000000</f>
        <v>57850936.1083515</v>
      </c>
    </row>
    <row r="20" spans="1:11">
      <c r="A20" s="3" t="s">
        <v>29</v>
      </c>
      <c r="B20" s="12">
        <f>'Upah Rata-rata Per Jam'!B20*8*21*13</f>
        <v>24808056</v>
      </c>
      <c r="C20" s="12">
        <f>'Upah Rata-rata Per Jam'!C20*8*21*13</f>
        <v>26107536</v>
      </c>
      <c r="D20" s="12">
        <f>'Upah Rata-rata Per Jam'!D20*8*21*13</f>
        <v>29761368</v>
      </c>
      <c r="E20" s="12">
        <f>'Upah Rata-rata Per Jam'!E20*8*21*13</f>
        <v>28374528</v>
      </c>
      <c r="F20" s="12">
        <f>'Upah Rata-rata Per Jam'!F20*8*21*13</f>
        <v>25627056</v>
      </c>
      <c r="G20" s="13">
        <f>'pdrb nasional'!L22*1000000</f>
        <v>39808744.3491747</v>
      </c>
      <c r="H20" s="13">
        <f>'pdrb nasional'!M22*1000000</f>
        <v>37219745.0234208</v>
      </c>
      <c r="I20" s="13">
        <f>'pdrb nasional'!N22*1000000</f>
        <v>36215242.0305316</v>
      </c>
      <c r="J20" s="13">
        <f>'pdrb nasional'!O22*1000000</f>
        <v>35914066.2189851</v>
      </c>
      <c r="K20" s="13">
        <f>'pdrb nasional'!P22*1000000</f>
        <v>37550079.1842095</v>
      </c>
    </row>
    <row r="21" spans="1:11">
      <c r="A21" s="3" t="s">
        <v>30</v>
      </c>
      <c r="B21" s="12">
        <f>'Upah Rata-rata Per Jam'!B21*8*21*13</f>
        <v>26902512</v>
      </c>
      <c r="C21" s="12">
        <f>'Upah Rata-rata Per Jam'!C21*8*21*13</f>
        <v>27540240</v>
      </c>
      <c r="D21" s="12">
        <f>'Upah Rata-rata Per Jam'!D21*8*21*13</f>
        <v>38648064</v>
      </c>
      <c r="E21" s="12">
        <f>'Upah Rata-rata Per Jam'!E21*8*21*13</f>
        <v>35787024</v>
      </c>
      <c r="F21" s="12">
        <f>'Upah Rata-rata Per Jam'!F21*8*21*13</f>
        <v>28418208</v>
      </c>
      <c r="G21" s="13">
        <f>'pdrb nasional'!L23*1000000</f>
        <v>25059757.5943249</v>
      </c>
      <c r="H21" s="13">
        <f>'pdrb nasional'!M23*1000000</f>
        <v>26534602.3520108</v>
      </c>
      <c r="I21" s="13">
        <f>'pdrb nasional'!N23*1000000</f>
        <v>25242386.6131319</v>
      </c>
      <c r="J21" s="13">
        <f>'pdrb nasional'!O23*1000000</f>
        <v>25115772.158569</v>
      </c>
      <c r="K21" s="13">
        <f>'pdrb nasional'!P23*1000000</f>
        <v>24935840.0682196</v>
      </c>
    </row>
    <row r="22" spans="1:11">
      <c r="A22" s="3" t="s">
        <v>31</v>
      </c>
      <c r="B22" s="12">
        <f>'Upah Rata-rata Per Jam'!B22*8*21*13</f>
        <v>31916976</v>
      </c>
      <c r="C22" s="12">
        <f>'Upah Rata-rata Per Jam'!C22*8*21*13</f>
        <v>33434856</v>
      </c>
      <c r="D22" s="12">
        <f>'Upah Rata-rata Per Jam'!D22*8*21*13</f>
        <v>35158032</v>
      </c>
      <c r="E22" s="12">
        <f>'Upah Rata-rata Per Jam'!E22*8*21*13</f>
        <v>35221368</v>
      </c>
      <c r="F22" s="12">
        <f>'Upah Rata-rata Per Jam'!F22*8*21*13</f>
        <v>35680008</v>
      </c>
      <c r="G22" s="13">
        <f>'pdrb nasional'!L24*1000000</f>
        <v>53885928.609448</v>
      </c>
      <c r="H22" s="13">
        <f>'pdrb nasional'!M24*1000000</f>
        <v>56130352.4877325</v>
      </c>
      <c r="I22" s="13">
        <f>'pdrb nasional'!N24*1000000</f>
        <v>54811698.8352908</v>
      </c>
      <c r="J22" s="13">
        <f>'pdrb nasional'!O24*1000000</f>
        <v>56884073.9381571</v>
      </c>
      <c r="K22" s="13">
        <f>'pdrb nasional'!P24*1000000</f>
        <v>58012749.0544562</v>
      </c>
    </row>
    <row r="23" spans="1:11">
      <c r="A23" s="3" t="s">
        <v>32</v>
      </c>
      <c r="B23" s="12">
        <f>'Upah Rata-rata Per Jam'!B23*8*21*13</f>
        <v>38195976</v>
      </c>
      <c r="C23" s="12">
        <f>'Upah Rata-rata Per Jam'!C23*8*21*13</f>
        <v>39508560</v>
      </c>
      <c r="D23" s="12">
        <f>'Upah Rata-rata Per Jam'!D23*8*21*13</f>
        <v>45158568</v>
      </c>
      <c r="E23" s="12">
        <f>'Upah Rata-rata Per Jam'!E23*8*21*13</f>
        <v>45951360</v>
      </c>
      <c r="F23" s="12">
        <f>'Upah Rata-rata Per Jam'!F23*8*21*13</f>
        <v>43232280</v>
      </c>
      <c r="G23" s="13">
        <f>'pdrb nasional'!L25*1000000</f>
        <v>72611284.257922</v>
      </c>
      <c r="H23" s="13">
        <f>'pdrb nasional'!M25*1000000</f>
        <v>76082478.9947185</v>
      </c>
      <c r="I23" s="13">
        <f>'pdrb nasional'!N25*1000000</f>
        <v>75055863.1033439</v>
      </c>
      <c r="J23" s="13">
        <f>'pdrb nasional'!O25*1000000</f>
        <v>76113082.1568332</v>
      </c>
      <c r="K23" s="13">
        <f>'pdrb nasional'!P25*1000000</f>
        <v>81142988.8990126</v>
      </c>
    </row>
    <row r="24" spans="1:11">
      <c r="A24" s="3" t="s">
        <v>33</v>
      </c>
      <c r="B24" s="12">
        <f>'Upah Rata-rata Per Jam'!B24*8*21*13</f>
        <v>34365240</v>
      </c>
      <c r="C24" s="12">
        <f>'Upah Rata-rata Per Jam'!C24*8*21*13</f>
        <v>36073128</v>
      </c>
      <c r="D24" s="12">
        <f>'Upah Rata-rata Per Jam'!D24*8*21*13</f>
        <v>41196792</v>
      </c>
      <c r="E24" s="12">
        <f>'Upah Rata-rata Per Jam'!E24*8*21*13</f>
        <v>41220816</v>
      </c>
      <c r="F24" s="12">
        <f>'Upah Rata-rata Per Jam'!F24*8*21*13</f>
        <v>40755624</v>
      </c>
      <c r="G24" s="13">
        <f>'pdrb nasional'!L26*1000000</f>
        <v>62800179.2993593</v>
      </c>
      <c r="H24" s="13">
        <f>'pdrb nasional'!M26*1000000</f>
        <v>65149003.0212662</v>
      </c>
      <c r="I24" s="13">
        <f>'pdrb nasional'!N26*1000000</f>
        <v>62815305.7693037</v>
      </c>
      <c r="J24" s="13">
        <f>'pdrb nasional'!O26*1000000</f>
        <v>64198756.3447325</v>
      </c>
      <c r="K24" s="13">
        <f>'pdrb nasional'!P26*1000000</f>
        <v>68032491.7253163</v>
      </c>
    </row>
    <row r="25" spans="1:11">
      <c r="A25" s="3" t="s">
        <v>34</v>
      </c>
      <c r="B25" s="12">
        <f>'Upah Rata-rata Per Jam'!B25*8*21*13</f>
        <v>46525752</v>
      </c>
      <c r="C25" s="12">
        <f>'Upah Rata-rata Per Jam'!C25*8*21*13</f>
        <v>47373144</v>
      </c>
      <c r="D25" s="12">
        <f>'Upah Rata-rata Per Jam'!D25*8*21*13</f>
        <v>52627848</v>
      </c>
      <c r="E25" s="12">
        <f>'Upah Rata-rata Per Jam'!E25*8*21*13</f>
        <v>52291512</v>
      </c>
      <c r="F25" s="12">
        <f>'Upah Rata-rata Per Jam'!F25*8*21*13</f>
        <v>48661704</v>
      </c>
      <c r="G25" s="13">
        <f>'pdrb nasional'!L27*1000000</f>
        <v>286676938.300486</v>
      </c>
      <c r="H25" s="13">
        <f>'pdrb nasional'!M27*1000000</f>
        <v>287291785.381708</v>
      </c>
      <c r="I25" s="13">
        <f>'pdrb nasional'!N27*1000000</f>
        <v>279060991.401208</v>
      </c>
      <c r="J25" s="13">
        <f>'pdrb nasional'!O27*1000000</f>
        <v>281591410.174958</v>
      </c>
      <c r="K25" s="13">
        <f>'pdrb nasional'!P27*1000000</f>
        <v>289743611.613583</v>
      </c>
    </row>
    <row r="26" spans="1:11">
      <c r="A26" s="3" t="s">
        <v>35</v>
      </c>
      <c r="B26" s="12">
        <f>'Upah Rata-rata Per Jam'!B26*8*21*13</f>
        <v>41345304</v>
      </c>
      <c r="C26" s="12">
        <f>'Upah Rata-rata Per Jam'!C26*8*21*13</f>
        <v>45075576</v>
      </c>
      <c r="D26" s="12">
        <f>'Upah Rata-rata Per Jam'!D26*8*21*13</f>
        <v>56788368</v>
      </c>
      <c r="E26" s="12">
        <f>'Upah Rata-rata Per Jam'!E26*8*21*13</f>
        <v>50170848</v>
      </c>
      <c r="F26" s="12">
        <f>'Upah Rata-rata Per Jam'!F26*8*21*13</f>
        <v>44378880</v>
      </c>
      <c r="G26" s="13">
        <f>'pdrb nasional'!L28*1000000</f>
        <v>182540314.382291</v>
      </c>
      <c r="H26" s="13">
        <f>'pdrb nasional'!M28*1000000</f>
        <v>191903007.692644</v>
      </c>
      <c r="I26" s="13">
        <f>'pdrb nasional'!N28*1000000</f>
        <v>183833755.496443</v>
      </c>
      <c r="J26" s="13">
        <f>'pdrb nasional'!O28*1000000</f>
        <v>186788692.658923</v>
      </c>
      <c r="K26" s="13">
        <f>'pdrb nasional'!P28*1000000</f>
        <v>187958749.548002</v>
      </c>
    </row>
    <row r="27" spans="1:11">
      <c r="A27" s="3" t="s">
        <v>36</v>
      </c>
      <c r="B27" s="12">
        <f>'Upah Rata-rata Per Jam'!B27*8*21*13</f>
        <v>37027536</v>
      </c>
      <c r="C27" s="12">
        <f>'Upah Rata-rata Per Jam'!C27*8*21*13</f>
        <v>40076400</v>
      </c>
      <c r="D27" s="12">
        <f>'Upah Rata-rata Per Jam'!D27*8*21*13</f>
        <v>46715760</v>
      </c>
      <c r="E27" s="12">
        <f>'Upah Rata-rata Per Jam'!E27*8*21*13</f>
        <v>45783192</v>
      </c>
      <c r="F27" s="12">
        <f>'Upah Rata-rata Per Jam'!F27*8*21*13</f>
        <v>40043640</v>
      </c>
      <c r="G27" s="13">
        <f>'pdrb nasional'!L29*1000000</f>
        <v>75593100.5028192</v>
      </c>
      <c r="H27" s="13">
        <f>'pdrb nasional'!M29*1000000</f>
        <v>77467595.3687901</v>
      </c>
      <c r="I27" s="13">
        <f>'pdrb nasional'!N29*1000000</f>
        <v>77657926.2285403</v>
      </c>
      <c r="J27" s="13">
        <f>'pdrb nasional'!O29*1000000</f>
        <v>81461816.1035218</v>
      </c>
      <c r="K27" s="13">
        <f>'pdrb nasional'!P29*1000000</f>
        <v>83422948.1061929</v>
      </c>
    </row>
    <row r="28" spans="1:11">
      <c r="A28" s="3" t="s">
        <v>37</v>
      </c>
      <c r="B28" s="12">
        <f>'Upah Rata-rata Per Jam'!B28*8*21*13</f>
        <v>29401008</v>
      </c>
      <c r="C28" s="12">
        <f>'Upah Rata-rata Per Jam'!C28*8*21*13</f>
        <v>32065488</v>
      </c>
      <c r="D28" s="12">
        <f>'Upah Rata-rata Per Jam'!D28*8*21*13</f>
        <v>39617760</v>
      </c>
      <c r="E28" s="12">
        <f>'Upah Rata-rata Per Jam'!E28*8*21*13</f>
        <v>45071208</v>
      </c>
      <c r="F28" s="12">
        <f>'Upah Rata-rata Per Jam'!F28*8*21*13</f>
        <v>34703760</v>
      </c>
      <c r="G28" s="13">
        <f>'pdrb nasional'!L30*1000000</f>
        <v>79431654.3262597</v>
      </c>
      <c r="H28" s="13">
        <f>'pdrb nasional'!M30*1000000</f>
        <v>87265617.2196977</v>
      </c>
      <c r="I28" s="13">
        <f>'pdrb nasional'!N30*1000000</f>
        <v>88470970.0352228</v>
      </c>
      <c r="J28" s="13">
        <f>'pdrb nasional'!O30*1000000</f>
        <v>98278921.513973</v>
      </c>
      <c r="K28" s="13">
        <f>'pdrb nasional'!P30*1000000</f>
        <v>108791435.523728</v>
      </c>
    </row>
    <row r="29" spans="1:11">
      <c r="A29" s="3" t="s">
        <v>38</v>
      </c>
      <c r="B29" s="12">
        <f>'Upah Rata-rata Per Jam'!B29*8*21*13</f>
        <v>34456968</v>
      </c>
      <c r="C29" s="12">
        <f>'Upah Rata-rata Per Jam'!C29*8*21*13</f>
        <v>37357320</v>
      </c>
      <c r="D29" s="12">
        <f>'Upah Rata-rata Per Jam'!D29*8*21*13</f>
        <v>41871648</v>
      </c>
      <c r="E29" s="12">
        <f>'Upah Rata-rata Per Jam'!E29*8*21*13</f>
        <v>41969928</v>
      </c>
      <c r="F29" s="12">
        <f>'Upah Rata-rata Per Jam'!F29*8*21*13</f>
        <v>37689288</v>
      </c>
      <c r="G29" s="13">
        <f>'pdrb nasional'!L31*1000000</f>
        <v>77167335.320366</v>
      </c>
      <c r="H29" s="13">
        <f>'pdrb nasional'!M31*1000000</f>
        <v>81433693.186928</v>
      </c>
      <c r="I29" s="13">
        <f>'pdrb nasional'!N31*1000000</f>
        <v>81903092.8812815</v>
      </c>
      <c r="J29" s="13">
        <f>'pdrb nasional'!O31*1000000</f>
        <v>82538382.4231756</v>
      </c>
      <c r="K29" s="13">
        <f>'pdrb nasional'!P31*1000000</f>
        <v>82890030.204541</v>
      </c>
    </row>
    <row r="30" spans="1:11">
      <c r="A30" s="3" t="s">
        <v>39</v>
      </c>
      <c r="B30" s="12">
        <f>'Upah Rata-rata Per Jam'!B30*8*21*13</f>
        <v>34821696</v>
      </c>
      <c r="C30" s="12">
        <f>'Upah Rata-rata Per Jam'!C30*8*21*13</f>
        <v>34614216</v>
      </c>
      <c r="D30" s="12">
        <f>'Upah Rata-rata Per Jam'!D30*8*21*13</f>
        <v>44660616</v>
      </c>
      <c r="E30" s="12">
        <f>'Upah Rata-rata Per Jam'!E30*8*21*13</f>
        <v>42155568</v>
      </c>
      <c r="F30" s="12">
        <f>'Upah Rata-rata Per Jam'!F30*8*21*13</f>
        <v>38311728</v>
      </c>
      <c r="G30" s="13">
        <f>'pdrb nasional'!L32*1000000</f>
        <v>70410615.4048548</v>
      </c>
      <c r="H30" s="13">
        <f>'pdrb nasional'!M32*1000000</f>
        <v>74489931.3657006</v>
      </c>
      <c r="I30" s="13">
        <f>'pdrb nasional'!N32*1000000</f>
        <v>72481694.5282152</v>
      </c>
      <c r="J30" s="13">
        <f>'pdrb nasional'!O32*1000000</f>
        <v>73301659.5218485</v>
      </c>
      <c r="K30" s="13">
        <f>'pdrb nasional'!P32*1000000</f>
        <v>76844319.3871494</v>
      </c>
    </row>
    <row r="31" spans="1:11">
      <c r="A31" s="3" t="s">
        <v>40</v>
      </c>
      <c r="B31" s="12">
        <f>'Upah Rata-rata Per Jam'!B31*8*21*13</f>
        <v>25969944</v>
      </c>
      <c r="C31" s="12">
        <f>'Upah Rata-rata Per Jam'!C31*8*21*13</f>
        <v>29466528</v>
      </c>
      <c r="D31" s="12">
        <f>'Upah Rata-rata Per Jam'!D31*8*21*13</f>
        <v>33039552</v>
      </c>
      <c r="E31" s="12">
        <f>'Upah Rata-rata Per Jam'!E31*8*21*13</f>
        <v>31914792</v>
      </c>
      <c r="F31" s="12">
        <f>'Upah Rata-rata Per Jam'!F31*8*21*13</f>
        <v>31207176</v>
      </c>
      <c r="G31" s="13">
        <f>'pdrb nasional'!L33*1000000</f>
        <v>46905619.1728446</v>
      </c>
      <c r="H31" s="13">
        <f>'pdrb nasional'!M33*1000000</f>
        <v>49629775.1033882</v>
      </c>
      <c r="I31" s="13">
        <f>'pdrb nasional'!N33*1000000</f>
        <v>49995128.0684814</v>
      </c>
      <c r="J31" s="13">
        <f>'pdrb nasional'!O33*1000000</f>
        <v>50275643.3837816</v>
      </c>
      <c r="K31" s="13">
        <f>'pdrb nasional'!P33*1000000</f>
        <v>49306389.9063899</v>
      </c>
    </row>
    <row r="32" spans="1:11">
      <c r="A32" s="3" t="s">
        <v>41</v>
      </c>
      <c r="B32" s="12">
        <f>'Upah Rata-rata Per Jam'!B32*8*21*13</f>
        <v>26522496</v>
      </c>
      <c r="C32" s="12">
        <f>'Upah Rata-rata Per Jam'!C32*8*21*13</f>
        <v>28667184</v>
      </c>
      <c r="D32" s="12">
        <f>'Upah Rata-rata Per Jam'!D32*8*21*13</f>
        <v>39609024</v>
      </c>
      <c r="E32" s="12">
        <f>'Upah Rata-rata Per Jam'!E32*8*21*13</f>
        <v>39469248</v>
      </c>
      <c r="F32" s="12">
        <f>'Upah Rata-rata Per Jam'!F32*8*21*13</f>
        <v>32266416</v>
      </c>
      <c r="G32" s="13">
        <f>'pdrb nasional'!L34*1000000</f>
        <v>48548709.9869711</v>
      </c>
      <c r="H32" s="13">
        <f>'pdrb nasional'!M34*1000000</f>
        <v>49727107.9713118</v>
      </c>
      <c r="I32" s="13">
        <f>'pdrb nasional'!N34*1000000</f>
        <v>47659267.8005189</v>
      </c>
      <c r="J32" s="13">
        <f>'pdrb nasional'!O34*1000000</f>
        <v>47918603.9059405</v>
      </c>
      <c r="K32" s="13">
        <f>'pdrb nasional'!P34*1000000</f>
        <v>45982631.5544977</v>
      </c>
    </row>
    <row r="33" spans="1:11">
      <c r="A33" s="3" t="s">
        <v>42</v>
      </c>
      <c r="B33" s="12">
        <f>'Upah Rata-rata Per Jam'!B33*8*21*13</f>
        <v>32591832</v>
      </c>
      <c r="C33" s="12">
        <f>'Upah Rata-rata Per Jam'!C33*8*21*13</f>
        <v>37796304</v>
      </c>
      <c r="D33" s="12">
        <f>'Upah Rata-rata Per Jam'!D33*8*21*13</f>
        <v>57216432</v>
      </c>
      <c r="E33" s="12">
        <f>'Upah Rata-rata Per Jam'!E33*8*21*13</f>
        <v>46204704</v>
      </c>
      <c r="F33" s="12">
        <f>'Upah Rata-rata Per Jam'!F33*8*21*13</f>
        <v>37141104</v>
      </c>
      <c r="G33" s="13">
        <f>'pdrb nasional'!L35*1000000</f>
        <v>39598398.7030463</v>
      </c>
      <c r="H33" s="13">
        <f>'pdrb nasional'!M35*1000000</f>
        <v>40948721.5332106</v>
      </c>
      <c r="I33" s="13">
        <f>'pdrb nasional'!N35*1000000</f>
        <v>39662047.6188635</v>
      </c>
      <c r="J33" s="13">
        <f>'pdrb nasional'!O35*1000000</f>
        <v>39591073.4244557</v>
      </c>
      <c r="K33" s="13">
        <f>'pdrb nasional'!P35*1000000</f>
        <v>41196905.7074046</v>
      </c>
    </row>
    <row r="34" spans="1:11">
      <c r="A34" s="3" t="s">
        <v>43</v>
      </c>
      <c r="B34" s="12">
        <f>'Upah Rata-rata Per Jam'!B34*8*21*13</f>
        <v>34646976</v>
      </c>
      <c r="C34" s="12">
        <f>'Upah Rata-rata Per Jam'!C34*8*21*13</f>
        <v>38056200</v>
      </c>
      <c r="D34" s="12">
        <f>'Upah Rata-rata Per Jam'!D34*8*21*13</f>
        <v>50970192</v>
      </c>
      <c r="E34" s="12">
        <f>'Upah Rata-rata Per Jam'!E34*8*21*13</f>
        <v>46150104</v>
      </c>
      <c r="F34" s="12">
        <f>'Upah Rata-rata Per Jam'!F34*8*21*13</f>
        <v>39919152</v>
      </c>
      <c r="G34" s="13">
        <f>'pdrb nasional'!L36*1000000</f>
        <v>45730695.0371193</v>
      </c>
      <c r="H34" s="13">
        <f>'pdrb nasional'!M36*1000000</f>
        <v>48203353.5226124</v>
      </c>
      <c r="I34" s="13">
        <f>'pdrb nasional'!N36*1000000</f>
        <v>50735454.3512965</v>
      </c>
      <c r="J34" s="13">
        <f>'pdrb nasional'!O36*1000000</f>
        <v>57568621.6585956</v>
      </c>
      <c r="K34" s="13">
        <f>'pdrb nasional'!P36*1000000</f>
        <v>68804430.3278128</v>
      </c>
    </row>
    <row r="35" spans="1:11">
      <c r="A35" s="3" t="s">
        <v>44</v>
      </c>
      <c r="B35" s="12">
        <f>'Upah Rata-rata Per Jam'!B35*8*21*13</f>
        <v>47451768</v>
      </c>
      <c r="C35" s="12">
        <f>'Upah Rata-rata Per Jam'!C35*8*21*13</f>
        <v>50203608</v>
      </c>
      <c r="D35" s="12">
        <f>'Upah Rata-rata Per Jam'!D35*8*21*13</f>
        <v>60942336</v>
      </c>
      <c r="E35" s="12">
        <f>'Upah Rata-rata Per Jam'!E35*8*21*13</f>
        <v>64646400</v>
      </c>
      <c r="F35" s="12">
        <f>'Upah Rata-rata Per Jam'!F35*8*21*13</f>
        <v>52695552</v>
      </c>
      <c r="G35" s="13">
        <f>'pdrb nasional'!L37*1000000</f>
        <v>143983350.319563</v>
      </c>
      <c r="H35" s="13">
        <f>'pdrb nasional'!M37*1000000</f>
        <v>142139981.772968</v>
      </c>
      <c r="I35" s="13">
        <f>'pdrb nasional'!N37*1000000</f>
        <v>134111527.157941</v>
      </c>
      <c r="J35" s="13">
        <f>'pdrb nasional'!O37*1000000</f>
        <v>126714508.115886</v>
      </c>
      <c r="K35" s="13">
        <f>'pdrb nasional'!P37*1000000</f>
        <v>128188925.682533</v>
      </c>
    </row>
    <row r="36" spans="1:11">
      <c r="A36" s="3" t="s">
        <v>45</v>
      </c>
      <c r="B36" s="12">
        <f>'Upah Rata-rata Per Jam'!B36*8*21*13</f>
        <v>56755608</v>
      </c>
      <c r="C36" s="12">
        <f>'Upah Rata-rata Per Jam'!C36*8*21*13</f>
        <v>54565056</v>
      </c>
      <c r="D36" s="12">
        <f>'Upah Rata-rata Per Jam'!D36*8*21*13</f>
        <v>70189392</v>
      </c>
      <c r="E36" s="12">
        <f>'Upah Rata-rata Per Jam'!E36*8*21*13</f>
        <v>66354288</v>
      </c>
      <c r="F36" s="12">
        <f>'Upah Rata-rata Per Jam'!F36*8*21*13</f>
        <v>52627848</v>
      </c>
      <c r="G36" s="13">
        <f>'pdrb nasional'!L38*1000000</f>
        <v>88692983.4450197</v>
      </c>
      <c r="H36" s="13">
        <f>'pdrb nasional'!M38*1000000</f>
        <v>75085994.1400224</v>
      </c>
      <c r="I36" s="13">
        <f>'pdrb nasional'!N38*1000000</f>
        <v>81446843.3481405</v>
      </c>
      <c r="J36" s="13">
        <f>'pdrb nasional'!O38*1000000</f>
        <v>84053340.9330849</v>
      </c>
      <c r="K36" s="13">
        <f>'pdrb nasional'!P38*1000000</f>
        <v>89367272.6483344</v>
      </c>
    </row>
    <row r="37" spans="1:11">
      <c r="A37" s="5" t="s">
        <v>109</v>
      </c>
      <c r="B37" s="14">
        <f>'Upah Rata-rata Per Jam'!B37*8*21*13</f>
        <v>33360600</v>
      </c>
      <c r="C37" s="14">
        <f>'Upah Rata-rata Per Jam'!C37*8*21*13</f>
        <v>34557432</v>
      </c>
      <c r="D37" s="14">
        <f>'Upah Rata-rata Per Jam'!D37*8*21*13</f>
        <v>38648064</v>
      </c>
      <c r="E37" s="14">
        <f>'Upah Rata-rata Per Jam'!E37*8*21*13</f>
        <v>39506376</v>
      </c>
      <c r="F37" s="14">
        <f>'Upah Rata-rata Per Jam'!F37*8*21*13</f>
        <v>38311728</v>
      </c>
      <c r="G37" s="13">
        <f>'pdrb nasional'!L39*1000000</f>
        <v>82559957.4274079</v>
      </c>
      <c r="H37" s="13">
        <f>'pdrb nasional'!M39*1000000</f>
        <v>85038502.2295515</v>
      </c>
      <c r="I37" s="13">
        <f>'pdrb nasional'!N39*1000000</f>
        <v>83477228.7370569</v>
      </c>
      <c r="J37" s="13">
        <f>'pdrb nasional'!O39*1000000</f>
        <v>84853365.2933228</v>
      </c>
      <c r="K37" s="13">
        <f>'pdrb nasional'!P39*1000000</f>
        <v>86553453.8152453</v>
      </c>
    </row>
  </sheetData>
  <mergeCells count="3">
    <mergeCell ref="B1:F1"/>
    <mergeCell ref="G1:K1"/>
    <mergeCell ref="A1:A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A1" sqref="A1"/>
    </sheetView>
  </sheetViews>
  <sheetFormatPr defaultColWidth="9" defaultRowHeight="15.75" outlineLevelCol="6"/>
  <cols>
    <col min="1" max="1" width="22.75" customWidth="1"/>
    <col min="2" max="6" width="5.375" customWidth="1"/>
  </cols>
  <sheetData>
    <row r="1" spans="1:7">
      <c r="A1" s="1" t="s">
        <v>1</v>
      </c>
      <c r="B1" s="6">
        <v>2018</v>
      </c>
      <c r="C1" s="7">
        <v>2019</v>
      </c>
      <c r="D1" s="6">
        <v>2020</v>
      </c>
      <c r="E1" s="7">
        <v>2021</v>
      </c>
      <c r="F1" s="6">
        <v>2022</v>
      </c>
      <c r="G1" s="2" t="s">
        <v>111</v>
      </c>
    </row>
    <row r="2" spans="1:7">
      <c r="A2" s="3" t="s">
        <v>12</v>
      </c>
      <c r="B2" s="4">
        <f>'Upah Rata-rata Per Tahun'!G3/'Upah Rata-rata Per Tahun'!B3</f>
        <v>1.87357158828655</v>
      </c>
      <c r="C2" s="4">
        <f>'Upah Rata-rata Per Tahun'!H3/'Upah Rata-rata Per Tahun'!C3</f>
        <v>1.7786905646615</v>
      </c>
      <c r="D2" s="4">
        <f>'Upah Rata-rata Per Tahun'!I3/'Upah Rata-rata Per Tahun'!D3</f>
        <v>1.4105593016461</v>
      </c>
      <c r="E2" s="4">
        <f>'Upah Rata-rata Per Tahun'!J3/'Upah Rata-rata Per Tahun'!E3</f>
        <v>1.53937408258824</v>
      </c>
      <c r="F2" s="4">
        <f>'Upah Rata-rata Per Tahun'!K3/'Upah Rata-rata Per Tahun'!F3</f>
        <v>1.60663006989635</v>
      </c>
      <c r="G2" s="4">
        <f>(B2+C2+D2+E2+F2)/5</f>
        <v>1.64176512141575</v>
      </c>
    </row>
    <row r="3" spans="1:7">
      <c r="A3" s="3" t="s">
        <v>13</v>
      </c>
      <c r="B3" s="4">
        <f>'Upah Rata-rata Per Tahun'!G4/'Upah Rata-rata Per Tahun'!B4</f>
        <v>2.51580640270474</v>
      </c>
      <c r="C3" s="4">
        <f>'Upah Rata-rata Per Tahun'!H4/'Upah Rata-rata Per Tahun'!C4</f>
        <v>2.50530016349634</v>
      </c>
      <c r="D3" s="4">
        <f>'Upah Rata-rata Per Tahun'!I4/'Upah Rata-rata Per Tahun'!D4</f>
        <v>2.23949330781502</v>
      </c>
      <c r="E3" s="4">
        <f>'Upah Rata-rata Per Tahun'!J4/'Upah Rata-rata Per Tahun'!E4</f>
        <v>2.30142101437127</v>
      </c>
      <c r="F3" s="4">
        <f>'Upah Rata-rata Per Tahun'!K4/'Upah Rata-rata Per Tahun'!F4</f>
        <v>2.41135344749235</v>
      </c>
      <c r="G3" s="4">
        <f t="shared" ref="G3:G36" si="0">(B3+C3+D3+E3+F3)/5</f>
        <v>2.39467486717594</v>
      </c>
    </row>
    <row r="4" spans="1:7">
      <c r="A4" s="3" t="s">
        <v>14</v>
      </c>
      <c r="B4" s="4">
        <f>'Upah Rata-rata Per Tahun'!G5/'Upah Rata-rata Per Tahun'!B5</f>
        <v>2.09779042916512</v>
      </c>
      <c r="C4" s="4">
        <f>'Upah Rata-rata Per Tahun'!H5/'Upah Rata-rata Per Tahun'!C5</f>
        <v>2.04091440360235</v>
      </c>
      <c r="D4" s="4">
        <f>'Upah Rata-rata Per Tahun'!I5/'Upah Rata-rata Per Tahun'!D5</f>
        <v>1.71023717176167</v>
      </c>
      <c r="E4" s="4">
        <f>'Upah Rata-rata Per Tahun'!J5/'Upah Rata-rata Per Tahun'!E5</f>
        <v>1.86651591816647</v>
      </c>
      <c r="F4" s="4">
        <f>'Upah Rata-rata Per Tahun'!K5/'Upah Rata-rata Per Tahun'!F5</f>
        <v>1.95803628210285</v>
      </c>
      <c r="G4" s="4">
        <f t="shared" si="0"/>
        <v>1.93469884095969</v>
      </c>
    </row>
    <row r="5" spans="1:7">
      <c r="A5" s="3" t="s">
        <v>15</v>
      </c>
      <c r="B5" s="4">
        <f>'Upah Rata-rata Per Tahun'!G6/'Upah Rata-rata Per Tahun'!B6</f>
        <v>4.89131299994284</v>
      </c>
      <c r="C5" s="4">
        <f>'Upah Rata-rata Per Tahun'!H6/'Upah Rata-rata Per Tahun'!C6</f>
        <v>4.72293137017855</v>
      </c>
      <c r="D5" s="4">
        <f>'Upah Rata-rata Per Tahun'!I6/'Upah Rata-rata Per Tahun'!D6</f>
        <v>4.03112140459242</v>
      </c>
      <c r="E5" s="4">
        <f>'Upah Rata-rata Per Tahun'!J6/'Upah Rata-rata Per Tahun'!E6</f>
        <v>3.84684504450681</v>
      </c>
      <c r="F5" s="4">
        <f>'Upah Rata-rata Per Tahun'!K6/'Upah Rata-rata Per Tahun'!F6</f>
        <v>4.10779036718414</v>
      </c>
      <c r="G5" s="4">
        <f t="shared" si="0"/>
        <v>4.32000023728095</v>
      </c>
    </row>
    <row r="6" spans="1:7">
      <c r="A6" s="3" t="s">
        <v>16</v>
      </c>
      <c r="B6" s="4">
        <f>'Upah Rata-rata Per Tahun'!G7/'Upah Rata-rata Per Tahun'!B7</f>
        <v>2.70817593094821</v>
      </c>
      <c r="C6" s="4">
        <f>'Upah Rata-rata Per Tahun'!H7/'Upah Rata-rata Per Tahun'!C7</f>
        <v>2.83509320627048</v>
      </c>
      <c r="D6" s="4">
        <f>'Upah Rata-rata Per Tahun'!I7/'Upah Rata-rata Per Tahun'!D7</f>
        <v>2.46599305891469</v>
      </c>
      <c r="E6" s="4">
        <f>'Upah Rata-rata Per Tahun'!J7/'Upah Rata-rata Per Tahun'!E7</f>
        <v>2.51325735157376</v>
      </c>
      <c r="F6" s="4">
        <f>'Upah Rata-rata Per Tahun'!K7/'Upah Rata-rata Per Tahun'!F7</f>
        <v>2.56744051598889</v>
      </c>
      <c r="G6" s="4">
        <f t="shared" si="0"/>
        <v>2.61799201273921</v>
      </c>
    </row>
    <row r="7" spans="1:7">
      <c r="A7" s="3" t="s">
        <v>17</v>
      </c>
      <c r="B7" s="4">
        <f>'Upah Rata-rata Per Tahun'!G8/'Upah Rata-rata Per Tahun'!B8</f>
        <v>2.58207604347751</v>
      </c>
      <c r="C7" s="4">
        <f>'Upah Rata-rata Per Tahun'!H8/'Upah Rata-rata Per Tahun'!C8</f>
        <v>2.65076589887669</v>
      </c>
      <c r="D7" s="4">
        <f>'Upah Rata-rata Per Tahun'!I8/'Upah Rata-rata Per Tahun'!D8</f>
        <v>2.33988772279313</v>
      </c>
      <c r="E7" s="4">
        <f>'Upah Rata-rata Per Tahun'!J8/'Upah Rata-rata Per Tahun'!E8</f>
        <v>2.25272175167681</v>
      </c>
      <c r="F7" s="4">
        <f>'Upah Rata-rata Per Tahun'!K8/'Upah Rata-rata Per Tahun'!F8</f>
        <v>2.29458258189611</v>
      </c>
      <c r="G7" s="4">
        <f t="shared" si="0"/>
        <v>2.42400679974405</v>
      </c>
    </row>
    <row r="8" spans="1:7">
      <c r="A8" s="3" t="s">
        <v>18</v>
      </c>
      <c r="B8" s="4">
        <f>'Upah Rata-rata Per Tahun'!G9/'Upah Rata-rata Per Tahun'!B9</f>
        <v>1.42611656369864</v>
      </c>
      <c r="C8" s="4">
        <f>'Upah Rata-rata Per Tahun'!H9/'Upah Rata-rata Per Tahun'!C9</f>
        <v>1.45921615626204</v>
      </c>
      <c r="D8" s="4">
        <f>'Upah Rata-rata Per Tahun'!I9/'Upah Rata-rata Per Tahun'!D9</f>
        <v>1.18123181621471</v>
      </c>
      <c r="E8" s="4">
        <f>'Upah Rata-rata Per Tahun'!J9/'Upah Rata-rata Per Tahun'!E9</f>
        <v>1.17367005603235</v>
      </c>
      <c r="F8" s="4">
        <f>'Upah Rata-rata Per Tahun'!K9/'Upah Rata-rata Per Tahun'!F9</f>
        <v>1.33502982704356</v>
      </c>
      <c r="G8" s="4">
        <f t="shared" si="0"/>
        <v>1.31505288385026</v>
      </c>
    </row>
    <row r="9" spans="1:7">
      <c r="A9" s="3" t="s">
        <v>19</v>
      </c>
      <c r="B9" s="4">
        <f>'Upah Rata-rata Per Tahun'!G10/'Upah Rata-rata Per Tahun'!B10</f>
        <v>2.16745548556774</v>
      </c>
      <c r="C9" s="4">
        <f>'Upah Rata-rata Per Tahun'!H10/'Upah Rata-rata Per Tahun'!C10</f>
        <v>2.12560404188016</v>
      </c>
      <c r="D9" s="4">
        <f>'Upah Rata-rata Per Tahun'!I10/'Upah Rata-rata Per Tahun'!D10</f>
        <v>1.72403395949543</v>
      </c>
      <c r="E9" s="4">
        <f>'Upah Rata-rata Per Tahun'!J10/'Upah Rata-rata Per Tahun'!E10</f>
        <v>1.73370307243239</v>
      </c>
      <c r="F9" s="4">
        <f>'Upah Rata-rata Per Tahun'!K10/'Upah Rata-rata Per Tahun'!F10</f>
        <v>2.03307433685218</v>
      </c>
      <c r="G9" s="4">
        <f t="shared" si="0"/>
        <v>1.95677417924558</v>
      </c>
    </row>
    <row r="10" spans="1:7">
      <c r="A10" s="3" t="s">
        <v>20</v>
      </c>
      <c r="B10" s="4">
        <f>'Upah Rata-rata Per Tahun'!G11/'Upah Rata-rata Per Tahun'!B11</f>
        <v>2.18183474472754</v>
      </c>
      <c r="C10" s="4">
        <f>'Upah Rata-rata Per Tahun'!H11/'Upah Rata-rata Per Tahun'!C11</f>
        <v>2.02529205008994</v>
      </c>
      <c r="D10" s="4">
        <f>'Upah Rata-rata Per Tahun'!I11/'Upah Rata-rata Per Tahun'!D11</f>
        <v>2.18747878634428</v>
      </c>
      <c r="E10" s="4">
        <f>'Upah Rata-rata Per Tahun'!J11/'Upah Rata-rata Per Tahun'!E11</f>
        <v>2.04291861757819</v>
      </c>
      <c r="F10" s="4">
        <f>'Upah Rata-rata Per Tahun'!K11/'Upah Rata-rata Per Tahun'!F11</f>
        <v>1.99688380939753</v>
      </c>
      <c r="G10" s="4">
        <f t="shared" si="0"/>
        <v>2.0868816016275</v>
      </c>
    </row>
    <row r="11" spans="1:7">
      <c r="A11" s="3" t="s">
        <v>21</v>
      </c>
      <c r="B11" s="4">
        <f>'Upah Rata-rata Per Tahun'!G12/'Upah Rata-rata Per Tahun'!B12</f>
        <v>3.64861732411538</v>
      </c>
      <c r="C11" s="4">
        <f>'Upah Rata-rata Per Tahun'!H12/'Upah Rata-rata Per Tahun'!C12</f>
        <v>3.67576571740723</v>
      </c>
      <c r="D11" s="4">
        <f>'Upah Rata-rata Per Tahun'!I12/'Upah Rata-rata Per Tahun'!D12</f>
        <v>3.14802751428706</v>
      </c>
      <c r="E11" s="4">
        <f>'Upah Rata-rata Per Tahun'!J12/'Upah Rata-rata Per Tahun'!E12</f>
        <v>2.96055984725927</v>
      </c>
      <c r="F11" s="4">
        <f>'Upah Rata-rata Per Tahun'!K12/'Upah Rata-rata Per Tahun'!F12</f>
        <v>3.20135080064128</v>
      </c>
      <c r="G11" s="4">
        <f t="shared" si="0"/>
        <v>3.32686424074204</v>
      </c>
    </row>
    <row r="12" spans="1:7">
      <c r="A12" s="3" t="s">
        <v>22</v>
      </c>
      <c r="B12" s="4">
        <f>'Upah Rata-rata Per Tahun'!G13/'Upah Rata-rata Per Tahun'!B13</f>
        <v>6.66153637383158</v>
      </c>
      <c r="C12" s="4">
        <f>'Upah Rata-rata Per Tahun'!H13/'Upah Rata-rata Per Tahun'!C13</f>
        <v>6.86516047881103</v>
      </c>
      <c r="D12" s="4">
        <f>'Upah Rata-rata Per Tahun'!I13/'Upah Rata-rata Per Tahun'!D13</f>
        <v>6.19748852146576</v>
      </c>
      <c r="E12" s="4">
        <f>'Upah Rata-rata Per Tahun'!J13/'Upah Rata-rata Per Tahun'!E13</f>
        <v>5.85061026577521</v>
      </c>
      <c r="F12" s="4">
        <f>'Upah Rata-rata Per Tahun'!K13/'Upah Rata-rata Per Tahun'!F13</f>
        <v>5.61330667779705</v>
      </c>
      <c r="G12" s="4">
        <f t="shared" si="0"/>
        <v>6.23762046353613</v>
      </c>
    </row>
    <row r="13" spans="1:7">
      <c r="A13" s="3" t="s">
        <v>23</v>
      </c>
      <c r="B13" s="4">
        <f>'Upah Rata-rata Per Tahun'!G14/'Upah Rata-rata Per Tahun'!B14</f>
        <v>1.84326718672229</v>
      </c>
      <c r="C13" s="4">
        <f>'Upah Rata-rata Per Tahun'!H14/'Upah Rata-rata Per Tahun'!C14</f>
        <v>1.78179410819895</v>
      </c>
      <c r="D13" s="4">
        <f>'Upah Rata-rata Per Tahun'!I14/'Upah Rata-rata Per Tahun'!D14</f>
        <v>1.60930268339238</v>
      </c>
      <c r="E13" s="4">
        <f>'Upah Rata-rata Per Tahun'!J14/'Upah Rata-rata Per Tahun'!E14</f>
        <v>1.56924056590274</v>
      </c>
      <c r="F13" s="4">
        <f>'Upah Rata-rata Per Tahun'!K14/'Upah Rata-rata Per Tahun'!F14</f>
        <v>1.63052945154969</v>
      </c>
      <c r="G13" s="4">
        <f t="shared" si="0"/>
        <v>1.68682679915321</v>
      </c>
    </row>
    <row r="14" spans="1:7">
      <c r="A14" s="3" t="s">
        <v>24</v>
      </c>
      <c r="B14" s="4">
        <f>'Upah Rata-rata Per Tahun'!G15/'Upah Rata-rata Per Tahun'!B15</f>
        <v>2.16736360646623</v>
      </c>
      <c r="C14" s="4">
        <f>'Upah Rata-rata Per Tahun'!H15/'Upah Rata-rata Per Tahun'!C15</f>
        <v>2.18047630789519</v>
      </c>
      <c r="D14" s="4">
        <f>'Upah Rata-rata Per Tahun'!I15/'Upah Rata-rata Per Tahun'!D15</f>
        <v>1.98326262248921</v>
      </c>
      <c r="E14" s="4">
        <f>'Upah Rata-rata Per Tahun'!J15/'Upah Rata-rata Per Tahun'!E15</f>
        <v>1.95865930462833</v>
      </c>
      <c r="F14" s="4">
        <f>'Upah Rata-rata Per Tahun'!K15/'Upah Rata-rata Per Tahun'!F15</f>
        <v>2.07476502701504</v>
      </c>
      <c r="G14" s="4">
        <f t="shared" si="0"/>
        <v>2.0729053736988</v>
      </c>
    </row>
    <row r="15" spans="1:7">
      <c r="A15" s="3" t="s">
        <v>25</v>
      </c>
      <c r="B15" s="4">
        <f>'Upah Rata-rata Per Tahun'!G16/'Upah Rata-rata Per Tahun'!B16</f>
        <v>1.66190586069805</v>
      </c>
      <c r="C15" s="4">
        <f>'Upah Rata-rata Per Tahun'!H16/'Upah Rata-rata Per Tahun'!C16</f>
        <v>1.65716954882601</v>
      </c>
      <c r="D15" s="4">
        <f>'Upah Rata-rata Per Tahun'!I16/'Upah Rata-rata Per Tahun'!D16</f>
        <v>1.38859296232538</v>
      </c>
      <c r="E15" s="4">
        <f>'Upah Rata-rata Per Tahun'!J16/'Upah Rata-rata Per Tahun'!E16</f>
        <v>1.46118138912758</v>
      </c>
      <c r="F15" s="4">
        <f>'Upah Rata-rata Per Tahun'!K16/'Upah Rata-rata Per Tahun'!F16</f>
        <v>1.54637645214414</v>
      </c>
      <c r="G15" s="4">
        <f t="shared" si="0"/>
        <v>1.54304524262423</v>
      </c>
    </row>
    <row r="16" spans="1:7">
      <c r="A16" s="3" t="s">
        <v>26</v>
      </c>
      <c r="B16" s="4">
        <f>'Upah Rata-rata Per Tahun'!G17/'Upah Rata-rata Per Tahun'!B17</f>
        <v>2.73570785696995</v>
      </c>
      <c r="C16" s="4">
        <f>'Upah Rata-rata Per Tahun'!H17/'Upah Rata-rata Per Tahun'!C17</f>
        <v>2.73785156346583</v>
      </c>
      <c r="D16" s="4">
        <f>'Upah Rata-rata Per Tahun'!I17/'Upah Rata-rata Per Tahun'!D17</f>
        <v>2.44605013450327</v>
      </c>
      <c r="E16" s="4">
        <f>'Upah Rata-rata Per Tahun'!J17/'Upah Rata-rata Per Tahun'!E17</f>
        <v>2.45584187363501</v>
      </c>
      <c r="F16" s="4">
        <f>'Upah Rata-rata Per Tahun'!K17/'Upah Rata-rata Per Tahun'!F17</f>
        <v>2.46307770234151</v>
      </c>
      <c r="G16" s="4">
        <f t="shared" si="0"/>
        <v>2.56770582618311</v>
      </c>
    </row>
    <row r="17" spans="1:7">
      <c r="A17" s="3" t="s">
        <v>27</v>
      </c>
      <c r="B17" s="4">
        <f>'Upah Rata-rata Per Tahun'!G18/'Upah Rata-rata Per Tahun'!B18</f>
        <v>1.80487450839551</v>
      </c>
      <c r="C17" s="4">
        <f>'Upah Rata-rata Per Tahun'!H18/'Upah Rata-rata Per Tahun'!C18</f>
        <v>1.79281725149</v>
      </c>
      <c r="D17" s="4">
        <f>'Upah Rata-rata Per Tahun'!I18/'Upah Rata-rata Per Tahun'!D18</f>
        <v>1.57935995940007</v>
      </c>
      <c r="E17" s="4">
        <f>'Upah Rata-rata Per Tahun'!J18/'Upah Rata-rata Per Tahun'!E18</f>
        <v>1.49118209841217</v>
      </c>
      <c r="F17" s="4">
        <f>'Upah Rata-rata Per Tahun'!K18/'Upah Rata-rata Per Tahun'!F18</f>
        <v>1.56262232287765</v>
      </c>
      <c r="G17" s="4">
        <f t="shared" si="0"/>
        <v>1.64617122811508</v>
      </c>
    </row>
    <row r="18" spans="1:7">
      <c r="A18" s="3" t="s">
        <v>28</v>
      </c>
      <c r="B18" s="4">
        <f>'Upah Rata-rata Per Tahun'!G19/'Upah Rata-rata Per Tahun'!B19</f>
        <v>1.75789695387311</v>
      </c>
      <c r="C18" s="4">
        <f>'Upah Rata-rata Per Tahun'!H19/'Upah Rata-rata Per Tahun'!C19</f>
        <v>1.83882077485513</v>
      </c>
      <c r="D18" s="4">
        <f>'Upah Rata-rata Per Tahun'!I19/'Upah Rata-rata Per Tahun'!D19</f>
        <v>1.56782702904212</v>
      </c>
      <c r="E18" s="4">
        <f>'Upah Rata-rata Per Tahun'!J19/'Upah Rata-rata Per Tahun'!E19</f>
        <v>1.52736505971386</v>
      </c>
      <c r="F18" s="4">
        <f>'Upah Rata-rata Per Tahun'!K19/'Upah Rata-rata Per Tahun'!F19</f>
        <v>1.57136642695232</v>
      </c>
      <c r="G18" s="4">
        <f t="shared" si="0"/>
        <v>1.65265524888731</v>
      </c>
    </row>
    <row r="19" spans="1:7">
      <c r="A19" s="3" t="s">
        <v>29</v>
      </c>
      <c r="B19" s="4">
        <f>'Upah Rata-rata Per Tahun'!G20/'Upah Rata-rata Per Tahun'!B20</f>
        <v>1.60467004545518</v>
      </c>
      <c r="C19" s="4">
        <f>'Upah Rata-rata Per Tahun'!H20/'Upah Rata-rata Per Tahun'!C20</f>
        <v>1.42563223980313</v>
      </c>
      <c r="D19" s="4">
        <f>'Upah Rata-rata Per Tahun'!I20/'Upah Rata-rata Per Tahun'!D20</f>
        <v>1.21685407843254</v>
      </c>
      <c r="E19" s="4">
        <f>'Upah Rata-rata Per Tahun'!J20/'Upah Rata-rata Per Tahun'!E20</f>
        <v>1.2657150180255</v>
      </c>
      <c r="F19" s="4">
        <f>'Upah Rata-rata Per Tahun'!K20/'Upah Rata-rata Per Tahun'!F20</f>
        <v>1.46525138058033</v>
      </c>
      <c r="G19" s="4">
        <f t="shared" si="0"/>
        <v>1.39562455245934</v>
      </c>
    </row>
    <row r="20" spans="1:7">
      <c r="A20" s="3" t="s">
        <v>30</v>
      </c>
      <c r="B20" s="4">
        <f>'Upah Rata-rata Per Tahun'!G21/'Upah Rata-rata Per Tahun'!B21</f>
        <v>0.931502515241881</v>
      </c>
      <c r="C20" s="4">
        <f>'Upah Rata-rata Per Tahun'!H21/'Upah Rata-rata Per Tahun'!C21</f>
        <v>0.963484789965912</v>
      </c>
      <c r="D20" s="4">
        <f>'Upah Rata-rata Per Tahun'!I21/'Upah Rata-rata Per Tahun'!D21</f>
        <v>0.653134568736274</v>
      </c>
      <c r="E20" s="4">
        <f>'Upah Rata-rata Per Tahun'!J21/'Upah Rata-rata Per Tahun'!E21</f>
        <v>0.701812259062642</v>
      </c>
      <c r="F20" s="4">
        <f>'Upah Rata-rata Per Tahun'!K21/'Upah Rata-rata Per Tahun'!F21</f>
        <v>0.877459974542364</v>
      </c>
      <c r="G20" s="4">
        <f t="shared" si="0"/>
        <v>0.825478821509815</v>
      </c>
    </row>
    <row r="21" spans="1:7">
      <c r="A21" s="3" t="s">
        <v>31</v>
      </c>
      <c r="B21" s="4">
        <f>'Upah Rata-rata Per Tahun'!G22/'Upah Rata-rata Per Tahun'!B22</f>
        <v>1.68831560387952</v>
      </c>
      <c r="C21" s="4">
        <f>'Upah Rata-rata Per Tahun'!H22/'Upah Rata-rata Per Tahun'!C22</f>
        <v>1.67879749467838</v>
      </c>
      <c r="D21" s="4">
        <f>'Upah Rata-rata Per Tahun'!I22/'Upah Rata-rata Per Tahun'!D22</f>
        <v>1.55900929936268</v>
      </c>
      <c r="E21" s="4">
        <f>'Upah Rata-rata Per Tahun'!J22/'Upah Rata-rata Per Tahun'!E22</f>
        <v>1.61504442241304</v>
      </c>
      <c r="F21" s="4">
        <f>'Upah Rata-rata Per Tahun'!K22/'Upah Rata-rata Per Tahun'!F22</f>
        <v>1.62591749010976</v>
      </c>
      <c r="G21" s="4">
        <f t="shared" si="0"/>
        <v>1.63341686208868</v>
      </c>
    </row>
    <row r="22" spans="1:7">
      <c r="A22" s="3" t="s">
        <v>32</v>
      </c>
      <c r="B22" s="4">
        <f>'Upah Rata-rata Per Tahun'!G23/'Upah Rata-rata Per Tahun'!B23</f>
        <v>1.9010192135926</v>
      </c>
      <c r="C22" s="4">
        <f>'Upah Rata-rata Per Tahun'!H23/'Upah Rata-rata Per Tahun'!C23</f>
        <v>1.92572138783895</v>
      </c>
      <c r="D22" s="4">
        <f>'Upah Rata-rata Per Tahun'!I23/'Upah Rata-rata Per Tahun'!D23</f>
        <v>1.66205144289216</v>
      </c>
      <c r="E22" s="4">
        <f>'Upah Rata-rata Per Tahun'!J23/'Upah Rata-rata Per Tahun'!E23</f>
        <v>1.65638366648633</v>
      </c>
      <c r="F22" s="4">
        <f>'Upah Rata-rata Per Tahun'!K23/'Upah Rata-rata Per Tahun'!F23</f>
        <v>1.87690746125378</v>
      </c>
      <c r="G22" s="4">
        <f t="shared" si="0"/>
        <v>1.80441663441277</v>
      </c>
    </row>
    <row r="23" spans="1:7">
      <c r="A23" s="3" t="s">
        <v>33</v>
      </c>
      <c r="B23" s="4">
        <f>'Upah Rata-rata Per Tahun'!G24/'Upah Rata-rata Per Tahun'!B24</f>
        <v>1.82743316500508</v>
      </c>
      <c r="C23" s="4">
        <f>'Upah Rata-rata Per Tahun'!H24/'Upah Rata-rata Per Tahun'!C24</f>
        <v>1.80602588778179</v>
      </c>
      <c r="D23" s="4">
        <f>'Upah Rata-rata Per Tahun'!I24/'Upah Rata-rata Per Tahun'!D24</f>
        <v>1.52476206810724</v>
      </c>
      <c r="E23" s="4">
        <f>'Upah Rata-rata Per Tahun'!J24/'Upah Rata-rata Per Tahun'!E24</f>
        <v>1.55743535850267</v>
      </c>
      <c r="F23" s="4">
        <f>'Upah Rata-rata Per Tahun'!K24/'Upah Rata-rata Per Tahun'!F24</f>
        <v>1.66927861846297</v>
      </c>
      <c r="G23" s="4">
        <f t="shared" si="0"/>
        <v>1.67698701957195</v>
      </c>
    </row>
    <row r="24" spans="1:7">
      <c r="A24" s="3" t="s">
        <v>34</v>
      </c>
      <c r="B24" s="4">
        <f>'Upah Rata-rata Per Tahun'!G25/'Upah Rata-rata Per Tahun'!B25</f>
        <v>6.16168306748671</v>
      </c>
      <c r="C24" s="4">
        <f>'Upah Rata-rata Per Tahun'!H25/'Upah Rata-rata Per Tahun'!C25</f>
        <v>6.06444413699264</v>
      </c>
      <c r="D24" s="4">
        <f>'Upah Rata-rata Per Tahun'!I25/'Upah Rata-rata Per Tahun'!D25</f>
        <v>5.30253472270438</v>
      </c>
      <c r="E24" s="4">
        <f>'Upah Rata-rata Per Tahun'!J25/'Upah Rata-rata Per Tahun'!E25</f>
        <v>5.38503094297518</v>
      </c>
      <c r="F24" s="4">
        <f>'Upah Rata-rata Per Tahun'!K25/'Upah Rata-rata Per Tahun'!F25</f>
        <v>5.9542430247322</v>
      </c>
      <c r="G24" s="4">
        <f t="shared" si="0"/>
        <v>5.77358717897822</v>
      </c>
    </row>
    <row r="25" spans="1:7">
      <c r="A25" s="3" t="s">
        <v>35</v>
      </c>
      <c r="B25" s="4">
        <f>'Upah Rata-rata Per Tahun'!G26/'Upah Rata-rata Per Tahun'!B26</f>
        <v>4.41501928205174</v>
      </c>
      <c r="C25" s="4">
        <f>'Upah Rata-rata Per Tahun'!H26/'Upah Rata-rata Per Tahun'!C26</f>
        <v>4.25736118585914</v>
      </c>
      <c r="D25" s="4">
        <f>'Upah Rata-rata Per Tahun'!I26/'Upah Rata-rata Per Tahun'!D26</f>
        <v>3.23717271636408</v>
      </c>
      <c r="E25" s="4">
        <f>'Upah Rata-rata Per Tahun'!J26/'Upah Rata-rata Per Tahun'!E26</f>
        <v>3.72305233228115</v>
      </c>
      <c r="F25" s="4">
        <f>'Upah Rata-rata Per Tahun'!K26/'Upah Rata-rata Per Tahun'!F26</f>
        <v>4.23531980861171</v>
      </c>
      <c r="G25" s="4">
        <f t="shared" si="0"/>
        <v>3.97358506503356</v>
      </c>
    </row>
    <row r="26" spans="1:7">
      <c r="A26" s="3" t="s">
        <v>36</v>
      </c>
      <c r="B26" s="4">
        <f>'Upah Rata-rata Per Tahun'!G27/'Upah Rata-rata Per Tahun'!B27</f>
        <v>2.0415374250887</v>
      </c>
      <c r="C26" s="4">
        <f>'Upah Rata-rata Per Tahun'!H27/'Upah Rata-rata Per Tahun'!C27</f>
        <v>1.93299785831038</v>
      </c>
      <c r="D26" s="4">
        <f>'Upah Rata-rata Per Tahun'!I27/'Upah Rata-rata Per Tahun'!D27</f>
        <v>1.66234962737501</v>
      </c>
      <c r="E26" s="4">
        <f>'Upah Rata-rata Per Tahun'!J27/'Upah Rata-rata Per Tahun'!E27</f>
        <v>1.77929525105025</v>
      </c>
      <c r="F26" s="4">
        <f>'Upah Rata-rata Per Tahun'!K27/'Upah Rata-rata Per Tahun'!F27</f>
        <v>2.08330082145861</v>
      </c>
      <c r="G26" s="4">
        <f t="shared" si="0"/>
        <v>1.89989619665659</v>
      </c>
    </row>
    <row r="27" spans="1:7">
      <c r="A27" s="3" t="s">
        <v>37</v>
      </c>
      <c r="B27" s="4">
        <f>'Upah Rata-rata Per Tahun'!G28/'Upah Rata-rata Per Tahun'!B28</f>
        <v>2.70166432138176</v>
      </c>
      <c r="C27" s="4">
        <f>'Upah Rata-rata Per Tahun'!H28/'Upah Rata-rata Per Tahun'!C28</f>
        <v>2.7214810271934</v>
      </c>
      <c r="D27" s="4">
        <f>'Upah Rata-rata Per Tahun'!I28/'Upah Rata-rata Per Tahun'!D28</f>
        <v>2.23311388718652</v>
      </c>
      <c r="E27" s="4">
        <f>'Upah Rata-rata Per Tahun'!J28/'Upah Rata-rata Per Tahun'!E28</f>
        <v>2.1805255699819</v>
      </c>
      <c r="F27" s="4">
        <f>'Upah Rata-rata Per Tahun'!K28/'Upah Rata-rata Per Tahun'!F28</f>
        <v>3.13486018586251</v>
      </c>
      <c r="G27" s="4">
        <f t="shared" si="0"/>
        <v>2.59432899832122</v>
      </c>
    </row>
    <row r="28" spans="1:7">
      <c r="A28" s="3" t="s">
        <v>38</v>
      </c>
      <c r="B28" s="4">
        <f>'Upah Rata-rata Per Tahun'!G29/'Upah Rata-rata Per Tahun'!B29</f>
        <v>2.2395277297865</v>
      </c>
      <c r="C28" s="4">
        <f>'Upah Rata-rata Per Tahun'!H29/'Upah Rata-rata Per Tahun'!C29</f>
        <v>2.17985907947701</v>
      </c>
      <c r="D28" s="4">
        <f>'Upah Rata-rata Per Tahun'!I29/'Upah Rata-rata Per Tahun'!D29</f>
        <v>1.95605133290387</v>
      </c>
      <c r="E28" s="4">
        <f>'Upah Rata-rata Per Tahun'!J29/'Upah Rata-rata Per Tahun'!E29</f>
        <v>1.96660767259776</v>
      </c>
      <c r="F28" s="4">
        <f>'Upah Rata-rata Per Tahun'!K29/'Upah Rata-rata Per Tahun'!F29</f>
        <v>2.19929944562872</v>
      </c>
      <c r="G28" s="4">
        <f t="shared" si="0"/>
        <v>2.10826905207877</v>
      </c>
    </row>
    <row r="29" spans="1:7">
      <c r="A29" s="3" t="s">
        <v>39</v>
      </c>
      <c r="B29" s="4">
        <f>'Upah Rata-rata Per Tahun'!G30/'Upah Rata-rata Per Tahun'!B30</f>
        <v>2.02203291318306</v>
      </c>
      <c r="C29" s="4">
        <f>'Upah Rata-rata Per Tahun'!H30/'Upah Rata-rata Per Tahun'!C30</f>
        <v>2.1520040022198</v>
      </c>
      <c r="D29" s="4">
        <f>'Upah Rata-rata Per Tahun'!I30/'Upah Rata-rata Per Tahun'!D30</f>
        <v>1.6229443527652</v>
      </c>
      <c r="E29" s="4">
        <f>'Upah Rata-rata Per Tahun'!J30/'Upah Rata-rata Per Tahun'!E30</f>
        <v>1.73883695557959</v>
      </c>
      <c r="F29" s="4">
        <f>'Upah Rata-rata Per Tahun'!K30/'Upah Rata-rata Per Tahun'!F30</f>
        <v>2.00576490277727</v>
      </c>
      <c r="G29" s="4">
        <f t="shared" si="0"/>
        <v>1.90831662530498</v>
      </c>
    </row>
    <row r="30" spans="1:7">
      <c r="A30" s="3" t="s">
        <v>40</v>
      </c>
      <c r="B30" s="4">
        <f>'Upah Rata-rata Per Tahun'!G31/'Upah Rata-rata Per Tahun'!B31</f>
        <v>1.80615018549307</v>
      </c>
      <c r="C30" s="4">
        <f>'Upah Rata-rata Per Tahun'!H31/'Upah Rata-rata Per Tahun'!C31</f>
        <v>1.68427631186776</v>
      </c>
      <c r="D30" s="4">
        <f>'Upah Rata-rata Per Tahun'!I31/'Upah Rata-rata Per Tahun'!D31</f>
        <v>1.5131902535628</v>
      </c>
      <c r="E30" s="4">
        <f>'Upah Rata-rata Per Tahun'!J31/'Upah Rata-rata Per Tahun'!E31</f>
        <v>1.57530850847411</v>
      </c>
      <c r="F30" s="4">
        <f>'Upah Rata-rata Per Tahun'!K31/'Upah Rata-rata Per Tahun'!F31</f>
        <v>1.57996961680832</v>
      </c>
      <c r="G30" s="4">
        <f t="shared" si="0"/>
        <v>1.63177897524121</v>
      </c>
    </row>
    <row r="31" spans="1:7">
      <c r="A31" s="3" t="s">
        <v>41</v>
      </c>
      <c r="B31" s="4">
        <f>'Upah Rata-rata Per Tahun'!G32/'Upah Rata-rata Per Tahun'!B32</f>
        <v>1.830472893161</v>
      </c>
      <c r="C31" s="4">
        <f>'Upah Rata-rata Per Tahun'!H32/'Upah Rata-rata Per Tahun'!C32</f>
        <v>1.73463525302352</v>
      </c>
      <c r="D31" s="4">
        <f>'Upah Rata-rata Per Tahun'!I32/'Upah Rata-rata Per Tahun'!D32</f>
        <v>1.20324267016827</v>
      </c>
      <c r="E31" s="4">
        <f>'Upah Rata-rata Per Tahun'!J32/'Upah Rata-rata Per Tahun'!E32</f>
        <v>1.21407440815545</v>
      </c>
      <c r="F31" s="4">
        <f>'Upah Rata-rata Per Tahun'!K32/'Upah Rata-rata Per Tahun'!F32</f>
        <v>1.42509262740856</v>
      </c>
      <c r="G31" s="4">
        <f t="shared" si="0"/>
        <v>1.48150357038336</v>
      </c>
    </row>
    <row r="32" spans="1:7">
      <c r="A32" s="3" t="s">
        <v>42</v>
      </c>
      <c r="B32" s="4">
        <f>'Upah Rata-rata Per Tahun'!G33/'Upah Rata-rata Per Tahun'!B33</f>
        <v>1.21497922249496</v>
      </c>
      <c r="C32" s="4">
        <f>'Upah Rata-rata Per Tahun'!H33/'Upah Rata-rata Per Tahun'!C33</f>
        <v>1.08340544443739</v>
      </c>
      <c r="D32" s="4">
        <f>'Upah Rata-rata Per Tahun'!I33/'Upah Rata-rata Per Tahun'!D33</f>
        <v>0.693193305357865</v>
      </c>
      <c r="E32" s="4">
        <f>'Upah Rata-rata Per Tahun'!J33/'Upah Rata-rata Per Tahun'!E33</f>
        <v>0.856862397050649</v>
      </c>
      <c r="F32" s="4">
        <f>'Upah Rata-rata Per Tahun'!K33/'Upah Rata-rata Per Tahun'!F33</f>
        <v>1.1091998155845</v>
      </c>
      <c r="G32" s="4">
        <f t="shared" si="0"/>
        <v>0.991528036985071</v>
      </c>
    </row>
    <row r="33" spans="1:7">
      <c r="A33" s="3" t="s">
        <v>43</v>
      </c>
      <c r="B33" s="4">
        <f>'Upah Rata-rata Per Tahun'!G34/'Upah Rata-rata Per Tahun'!B34</f>
        <v>1.31990437021457</v>
      </c>
      <c r="C33" s="4">
        <f>'Upah Rata-rata Per Tahun'!H34/'Upah Rata-rata Per Tahun'!C34</f>
        <v>1.26663601522518</v>
      </c>
      <c r="D33" s="4">
        <f>'Upah Rata-rata Per Tahun'!I34/'Upah Rata-rata Per Tahun'!D34</f>
        <v>0.995394609290397</v>
      </c>
      <c r="E33" s="4">
        <f>'Upah Rata-rata Per Tahun'!J34/'Upah Rata-rata Per Tahun'!E34</f>
        <v>1.24742127685337</v>
      </c>
      <c r="F33" s="4">
        <f>'Upah Rata-rata Per Tahun'!K34/'Upah Rata-rata Per Tahun'!F34</f>
        <v>1.7235944873732</v>
      </c>
      <c r="G33" s="4">
        <f t="shared" si="0"/>
        <v>1.31059015179134</v>
      </c>
    </row>
    <row r="34" spans="1:7">
      <c r="A34" s="3" t="s">
        <v>44</v>
      </c>
      <c r="B34" s="4">
        <f>'Upah Rata-rata Per Tahun'!G35/'Upah Rata-rata Per Tahun'!B35</f>
        <v>3.03430949758422</v>
      </c>
      <c r="C34" s="4">
        <f>'Upah Rata-rata Per Tahun'!H35/'Upah Rata-rata Per Tahun'!C35</f>
        <v>2.83127024999813</v>
      </c>
      <c r="D34" s="4">
        <f>'Upah Rata-rata Per Tahun'!I35/'Upah Rata-rata Per Tahun'!D35</f>
        <v>2.20062990624352</v>
      </c>
      <c r="E34" s="4">
        <f>'Upah Rata-rata Per Tahun'!J35/'Upah Rata-rata Per Tahun'!E35</f>
        <v>1.96011700753462</v>
      </c>
      <c r="F34" s="4">
        <f>'Upah Rata-rata Per Tahun'!K35/'Upah Rata-rata Per Tahun'!F35</f>
        <v>2.4326327520496</v>
      </c>
      <c r="G34" s="4">
        <f t="shared" si="0"/>
        <v>2.49179188268202</v>
      </c>
    </row>
    <row r="35" spans="1:7">
      <c r="A35" s="3" t="s">
        <v>45</v>
      </c>
      <c r="B35" s="4">
        <f>'Upah Rata-rata Per Tahun'!G36/'Upah Rata-rata Per Tahun'!B36</f>
        <v>1.56271752819598</v>
      </c>
      <c r="C35" s="4">
        <f>'Upah Rata-rata Per Tahun'!H36/'Upah Rata-rata Per Tahun'!C36</f>
        <v>1.37608205038812</v>
      </c>
      <c r="D35" s="4">
        <f>'Upah Rata-rata Per Tahun'!I36/'Upah Rata-rata Per Tahun'!D36</f>
        <v>1.16038679104302</v>
      </c>
      <c r="E35" s="4">
        <f>'Upah Rata-rata Per Tahun'!J36/'Upah Rata-rata Per Tahun'!E36</f>
        <v>1.26673563181154</v>
      </c>
      <c r="F35" s="4">
        <f>'Upah Rata-rata Per Tahun'!K36/'Upah Rata-rata Per Tahun'!F36</f>
        <v>1.69809855512873</v>
      </c>
      <c r="G35" s="4">
        <f t="shared" si="0"/>
        <v>1.41280411131348</v>
      </c>
    </row>
    <row r="36" spans="1:7">
      <c r="A36" s="5" t="s">
        <v>109</v>
      </c>
      <c r="B36" s="8">
        <f>'Upah Rata-rata Per Tahun'!G37/'Upah Rata-rata Per Tahun'!B37</f>
        <v>2.47477435739788</v>
      </c>
      <c r="C36" s="8">
        <f>'Upah Rata-rata Per Tahun'!H37/'Upah Rata-rata Per Tahun'!C37</f>
        <v>2.46078766007704</v>
      </c>
      <c r="D36" s="8">
        <f>'Upah Rata-rata Per Tahun'!I37/'Upah Rata-rata Per Tahun'!D37</f>
        <v>2.15993299786134</v>
      </c>
      <c r="E36" s="8">
        <f>'Upah Rata-rata Per Tahun'!J37/'Upah Rata-rata Per Tahun'!E37</f>
        <v>2.14783976372125</v>
      </c>
      <c r="F36" s="8">
        <f>'Upah Rata-rata Per Tahun'!K37/'Upah Rata-rata Per Tahun'!F37</f>
        <v>2.25918950497992</v>
      </c>
      <c r="G36" s="8">
        <f t="shared" si="0"/>
        <v>2.30050485680749</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workbookViewId="0">
      <pane ySplit="1" topLeftCell="A2" activePane="bottomLeft" state="frozen"/>
      <selection/>
      <selection pane="bottomLeft" activeCell="A1" sqref="A1"/>
    </sheetView>
  </sheetViews>
  <sheetFormatPr defaultColWidth="9" defaultRowHeight="15.75" outlineLevelCol="1"/>
  <cols>
    <col min="1" max="1" width="22.75" customWidth="1"/>
    <col min="2" max="2" width="22.625" customWidth="1"/>
  </cols>
  <sheetData>
    <row r="1" spans="1:2">
      <c r="A1" s="1" t="s">
        <v>1</v>
      </c>
      <c r="B1" s="2" t="s">
        <v>112</v>
      </c>
    </row>
    <row r="2" spans="1:2">
      <c r="A2" s="3" t="s">
        <v>22</v>
      </c>
      <c r="B2" s="4">
        <f>'Rasio Produktivitas &amp; Upah'!G12</f>
        <v>6.23762046353613</v>
      </c>
    </row>
    <row r="3" spans="1:2">
      <c r="A3" s="3" t="s">
        <v>34</v>
      </c>
      <c r="B3" s="4">
        <f>'Rasio Produktivitas &amp; Upah'!G24</f>
        <v>5.77358717897822</v>
      </c>
    </row>
    <row r="4" spans="1:2">
      <c r="A4" s="3" t="s">
        <v>15</v>
      </c>
      <c r="B4" s="4">
        <f>'Rasio Produktivitas &amp; Upah'!G5</f>
        <v>4.32000023728095</v>
      </c>
    </row>
    <row r="5" spans="1:2">
      <c r="A5" s="3" t="s">
        <v>35</v>
      </c>
      <c r="B5" s="4">
        <f>'Rasio Produktivitas &amp; Upah'!G25</f>
        <v>3.97358506503356</v>
      </c>
    </row>
    <row r="6" spans="1:2">
      <c r="A6" s="3" t="s">
        <v>21</v>
      </c>
      <c r="B6" s="4">
        <f>'Rasio Produktivitas &amp; Upah'!G11</f>
        <v>3.32686424074204</v>
      </c>
    </row>
    <row r="7" spans="1:2">
      <c r="A7" s="3" t="s">
        <v>16</v>
      </c>
      <c r="B7" s="4">
        <f>'Rasio Produktivitas &amp; Upah'!G6</f>
        <v>2.61799201273921</v>
      </c>
    </row>
    <row r="8" spans="1:2">
      <c r="A8" s="3" t="s">
        <v>37</v>
      </c>
      <c r="B8" s="4">
        <f>'Rasio Produktivitas &amp; Upah'!G27</f>
        <v>2.59432899832122</v>
      </c>
    </row>
    <row r="9" spans="1:2">
      <c r="A9" s="3" t="s">
        <v>26</v>
      </c>
      <c r="B9" s="4">
        <f>'Rasio Produktivitas &amp; Upah'!G16</f>
        <v>2.56770582618311</v>
      </c>
    </row>
    <row r="10" spans="1:2">
      <c r="A10" s="3" t="s">
        <v>44</v>
      </c>
      <c r="B10" s="4">
        <f>'Rasio Produktivitas &amp; Upah'!G34</f>
        <v>2.49179188268202</v>
      </c>
    </row>
    <row r="11" spans="1:2">
      <c r="A11" s="3" t="s">
        <v>17</v>
      </c>
      <c r="B11" s="4">
        <f>'Rasio Produktivitas &amp; Upah'!G7</f>
        <v>2.42400679974405</v>
      </c>
    </row>
    <row r="12" spans="1:2">
      <c r="A12" s="3" t="s">
        <v>13</v>
      </c>
      <c r="B12" s="4">
        <f>'Rasio Produktivitas &amp; Upah'!G3</f>
        <v>2.39467486717594</v>
      </c>
    </row>
    <row r="13" spans="1:2">
      <c r="A13" s="5" t="s">
        <v>109</v>
      </c>
      <c r="B13" s="4">
        <f>'Rasio Produktivitas &amp; Upah'!G36</f>
        <v>2.30050485680749</v>
      </c>
    </row>
    <row r="14" spans="1:2">
      <c r="A14" s="3" t="s">
        <v>38</v>
      </c>
      <c r="B14" s="4">
        <f>'Rasio Produktivitas &amp; Upah'!G28</f>
        <v>2.10826905207877</v>
      </c>
    </row>
    <row r="15" spans="1:2">
      <c r="A15" s="3" t="s">
        <v>20</v>
      </c>
      <c r="B15" s="4">
        <f>'Rasio Produktivitas &amp; Upah'!G10</f>
        <v>2.0868816016275</v>
      </c>
    </row>
    <row r="16" spans="1:2">
      <c r="A16" s="3" t="s">
        <v>24</v>
      </c>
      <c r="B16" s="4">
        <f>'Rasio Produktivitas &amp; Upah'!G14</f>
        <v>2.0729053736988</v>
      </c>
    </row>
    <row r="17" spans="1:2">
      <c r="A17" s="3" t="s">
        <v>19</v>
      </c>
      <c r="B17" s="4">
        <f>'Rasio Produktivitas &amp; Upah'!G9</f>
        <v>1.95677417924558</v>
      </c>
    </row>
    <row r="18" spans="1:2">
      <c r="A18" s="3" t="s">
        <v>14</v>
      </c>
      <c r="B18" s="4">
        <f>'Rasio Produktivitas &amp; Upah'!G4</f>
        <v>1.93469884095969</v>
      </c>
    </row>
    <row r="19" spans="1:2">
      <c r="A19" s="3" t="s">
        <v>39</v>
      </c>
      <c r="B19" s="4">
        <f>'Rasio Produktivitas &amp; Upah'!G29</f>
        <v>1.90831662530498</v>
      </c>
    </row>
    <row r="20" spans="1:2">
      <c r="A20" s="3" t="s">
        <v>36</v>
      </c>
      <c r="B20" s="4">
        <f>'Rasio Produktivitas &amp; Upah'!G26</f>
        <v>1.89989619665659</v>
      </c>
    </row>
    <row r="21" spans="1:2">
      <c r="A21" s="3" t="s">
        <v>32</v>
      </c>
      <c r="B21" s="4">
        <f>'Rasio Produktivitas &amp; Upah'!G22</f>
        <v>1.80441663441277</v>
      </c>
    </row>
    <row r="22" spans="1:2">
      <c r="A22" s="3" t="s">
        <v>23</v>
      </c>
      <c r="B22" s="4">
        <f>'Rasio Produktivitas &amp; Upah'!G13</f>
        <v>1.68682679915321</v>
      </c>
    </row>
    <row r="23" spans="1:2">
      <c r="A23" s="3" t="s">
        <v>33</v>
      </c>
      <c r="B23" s="4">
        <f>'Rasio Produktivitas &amp; Upah'!G23</f>
        <v>1.67698701957195</v>
      </c>
    </row>
    <row r="24" spans="1:2">
      <c r="A24" s="3" t="s">
        <v>28</v>
      </c>
      <c r="B24" s="4">
        <f>'Rasio Produktivitas &amp; Upah'!G18</f>
        <v>1.65265524888731</v>
      </c>
    </row>
    <row r="25" spans="1:2">
      <c r="A25" s="3" t="s">
        <v>27</v>
      </c>
      <c r="B25" s="4">
        <f>'Rasio Produktivitas &amp; Upah'!G17</f>
        <v>1.64617122811508</v>
      </c>
    </row>
    <row r="26" spans="1:2">
      <c r="A26" s="3" t="s">
        <v>12</v>
      </c>
      <c r="B26" s="4">
        <f>'Rasio Produktivitas &amp; Upah'!G2</f>
        <v>1.64176512141575</v>
      </c>
    </row>
    <row r="27" spans="1:2">
      <c r="A27" s="3" t="s">
        <v>31</v>
      </c>
      <c r="B27" s="4">
        <f>'Rasio Produktivitas &amp; Upah'!G21</f>
        <v>1.63341686208868</v>
      </c>
    </row>
    <row r="28" spans="1:2">
      <c r="A28" s="3" t="s">
        <v>40</v>
      </c>
      <c r="B28" s="4">
        <f>'Rasio Produktivitas &amp; Upah'!G30</f>
        <v>1.63177897524121</v>
      </c>
    </row>
    <row r="29" spans="1:2">
      <c r="A29" s="3" t="s">
        <v>25</v>
      </c>
      <c r="B29" s="4">
        <f>'Rasio Produktivitas &amp; Upah'!G15</f>
        <v>1.54304524262423</v>
      </c>
    </row>
    <row r="30" spans="1:2">
      <c r="A30" s="3" t="s">
        <v>41</v>
      </c>
      <c r="B30" s="4">
        <f>'Rasio Produktivitas &amp; Upah'!G31</f>
        <v>1.48150357038336</v>
      </c>
    </row>
    <row r="31" spans="1:2">
      <c r="A31" s="3" t="s">
        <v>45</v>
      </c>
      <c r="B31" s="4">
        <f>'Rasio Produktivitas &amp; Upah'!G35</f>
        <v>1.41280411131348</v>
      </c>
    </row>
    <row r="32" spans="1:2">
      <c r="A32" s="3" t="s">
        <v>29</v>
      </c>
      <c r="B32" s="4">
        <f>'Rasio Produktivitas &amp; Upah'!G19</f>
        <v>1.39562455245934</v>
      </c>
    </row>
    <row r="33" spans="1:2">
      <c r="A33" s="3" t="s">
        <v>18</v>
      </c>
      <c r="B33" s="4">
        <f>'Rasio Produktivitas &amp; Upah'!G8</f>
        <v>1.31505288385026</v>
      </c>
    </row>
    <row r="34" spans="1:2">
      <c r="A34" s="3" t="s">
        <v>43</v>
      </c>
      <c r="B34" s="4">
        <f>'Rasio Produktivitas &amp; Upah'!G33</f>
        <v>1.31059015179134</v>
      </c>
    </row>
    <row r="35" spans="1:2">
      <c r="A35" s="3" t="s">
        <v>42</v>
      </c>
      <c r="B35" s="4">
        <f>'Rasio Produktivitas &amp; Upah'!G32</f>
        <v>0.991528036985071</v>
      </c>
    </row>
    <row r="36" spans="1:2">
      <c r="A36" s="3" t="s">
        <v>30</v>
      </c>
      <c r="B36" s="4">
        <f>'Rasio Produktivitas &amp; Upah'!G20</f>
        <v>0.825478821509815</v>
      </c>
    </row>
  </sheetData>
  <sortState ref="A2:B36">
    <sortCondition ref="B2"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7</vt:i4>
      </vt:variant>
    </vt:vector>
  </HeadingPairs>
  <TitlesOfParts>
    <vt:vector size="7" baseType="lpstr">
      <vt:lpstr>pdrb nasional</vt:lpstr>
      <vt:lpstr>standar data</vt:lpstr>
      <vt:lpstr>metadata</vt:lpstr>
      <vt:lpstr>Upah Rata-rata Per Jam</vt:lpstr>
      <vt:lpstr>Upah Rata-rata Per Tahun</vt:lpstr>
      <vt:lpstr>Rasio Produktivitas &amp; Upah</vt:lpstr>
      <vt:lpstr>Peringkat Rasio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Bidang Hiwasnaker</dc:creator>
  <cp:lastModifiedBy>IRMA</cp:lastModifiedBy>
  <dcterms:created xsi:type="dcterms:W3CDTF">2023-03-06T01:24:00Z</dcterms:created>
  <dcterms:modified xsi:type="dcterms:W3CDTF">2024-11-09T09:39:38Z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2870FF5EDC314475AA0F2303B9E56A9F_12</vt:lpwstr>
  </property>
  <property fmtid="{D5CDD505-2E9C-101B-9397-08002B2CF9AE}" pid="3" name="KSOProductBuildVer">
    <vt:lpwstr>1033-12.2.0.18911</vt:lpwstr>
  </property>
</Properties>
</file>