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 firstSheet="1" activeTab="8"/>
  </bookViews>
  <sheets>
    <sheet name="master akun" sheetId="1" r:id="rId1"/>
    <sheet name="jurnal umum" sheetId="2" r:id="rId2"/>
    <sheet name="buku besar" sheetId="5" r:id="rId3"/>
    <sheet name="BP Piutang" sheetId="3" r:id="rId4"/>
    <sheet name="BP Utang" sheetId="4" r:id="rId5"/>
    <sheet name="BP Persediaan" sheetId="6" r:id="rId6"/>
    <sheet name="neraca saldo" sheetId="7" r:id="rId7"/>
    <sheet name="neraca" sheetId="8" r:id="rId8"/>
    <sheet name="labarugi" sheetId="9" r:id="rId9"/>
  </sheets>
  <calcPr calcId="145621"/>
</workbook>
</file>

<file path=xl/calcChain.xml><?xml version="1.0" encoding="utf-8"?>
<calcChain xmlns="http://schemas.openxmlformats.org/spreadsheetml/2006/main">
  <c r="G21" i="2" l="1"/>
  <c r="F21" i="2"/>
  <c r="B33" i="5"/>
  <c r="B40" i="5"/>
  <c r="B54" i="5"/>
  <c r="H37" i="5"/>
  <c r="B47" i="5"/>
  <c r="B61" i="5"/>
  <c r="B19" i="5"/>
  <c r="B26" i="5"/>
  <c r="G15" i="5"/>
  <c r="H16" i="5" s="1"/>
  <c r="D8" i="2"/>
  <c r="B11" i="5"/>
  <c r="B4" i="5"/>
  <c r="D20" i="2" l="1"/>
  <c r="D19" i="2"/>
  <c r="D18" i="2"/>
  <c r="I11" i="6"/>
  <c r="L10" i="6"/>
  <c r="L11" i="6"/>
  <c r="I10" i="6"/>
  <c r="D5" i="2"/>
  <c r="D9" i="2"/>
  <c r="L55" i="6"/>
  <c r="L30" i="6"/>
  <c r="L9" i="6"/>
  <c r="D17" i="2"/>
  <c r="D14" i="2"/>
  <c r="D15" i="2"/>
  <c r="D12" i="2"/>
  <c r="D11" i="2"/>
  <c r="D6" i="2"/>
  <c r="E43" i="1" l="1"/>
  <c r="D43" i="1"/>
</calcChain>
</file>

<file path=xl/sharedStrings.xml><?xml version="1.0" encoding="utf-8"?>
<sst xmlns="http://schemas.openxmlformats.org/spreadsheetml/2006/main" count="439" uniqueCount="177">
  <si>
    <t>No. Akun</t>
  </si>
  <si>
    <t>Perkiraan</t>
  </si>
  <si>
    <t>Ref</t>
  </si>
  <si>
    <t>1-1100</t>
  </si>
  <si>
    <t>Kas Kecil</t>
  </si>
  <si>
    <t>1-1110</t>
  </si>
  <si>
    <t>Bank</t>
  </si>
  <si>
    <t>1-1120</t>
  </si>
  <si>
    <t>Surat surat Berharga</t>
  </si>
  <si>
    <t>1-1130</t>
  </si>
  <si>
    <t>Piutang Usaha</t>
  </si>
  <si>
    <t>1-1140</t>
  </si>
  <si>
    <t>Cadangan Kerugian Piutang</t>
  </si>
  <si>
    <t>1-1150</t>
  </si>
  <si>
    <t>Piutang Karyawan</t>
  </si>
  <si>
    <t>1-1170</t>
  </si>
  <si>
    <t>Persediaan Barang Dagang</t>
  </si>
  <si>
    <t>1-1180</t>
  </si>
  <si>
    <t>Persediaan Perlengkapan Kantor</t>
  </si>
  <si>
    <t>1-1190</t>
  </si>
  <si>
    <t>Persediaan Perlengkapan Toko</t>
  </si>
  <si>
    <t>1-1200</t>
  </si>
  <si>
    <t>PPN Masukan</t>
  </si>
  <si>
    <t>1-1210</t>
  </si>
  <si>
    <t>Pajak Dibayar Dimuka</t>
  </si>
  <si>
    <t>1-1220</t>
  </si>
  <si>
    <t>Asuransi Dibayar Dimuka</t>
  </si>
  <si>
    <t>1-1230</t>
  </si>
  <si>
    <t>Iklan Dibayar Dimuka</t>
  </si>
  <si>
    <t>1-21000</t>
  </si>
  <si>
    <t>Tanah</t>
  </si>
  <si>
    <t>1-21200</t>
  </si>
  <si>
    <t>Bangunan</t>
  </si>
  <si>
    <t>1-21201</t>
  </si>
  <si>
    <t>Akumulasi Penyusutan Bangunan</t>
  </si>
  <si>
    <t>1-21300</t>
  </si>
  <si>
    <t>Kendaraan</t>
  </si>
  <si>
    <t>1-21301</t>
  </si>
  <si>
    <t>Akumulasi Penyusustan Kendaraan</t>
  </si>
  <si>
    <t>1-21400</t>
  </si>
  <si>
    <t>Peralatan</t>
  </si>
  <si>
    <t>1-21401</t>
  </si>
  <si>
    <t>Akumulasi Penyusustan Peralatan</t>
  </si>
  <si>
    <t>2-1100</t>
  </si>
  <si>
    <t>Hutang Usaha</t>
  </si>
  <si>
    <t>2-1130</t>
  </si>
  <si>
    <t>PPN Keluaran</t>
  </si>
  <si>
    <t>2-1140</t>
  </si>
  <si>
    <t>Hutang Pajak Penghasilan</t>
  </si>
  <si>
    <t>2-21000</t>
  </si>
  <si>
    <t>Hutang Bank</t>
  </si>
  <si>
    <t>3-1100</t>
  </si>
  <si>
    <t>Modal Saham</t>
  </si>
  <si>
    <t>3-1200</t>
  </si>
  <si>
    <t>Laba Di Tahan</t>
  </si>
  <si>
    <t>4-1000</t>
  </si>
  <si>
    <t>Penjualan</t>
  </si>
  <si>
    <t>4-1200</t>
  </si>
  <si>
    <t>Potongan Penjualan</t>
  </si>
  <si>
    <t>4-1300</t>
  </si>
  <si>
    <t>Retur Penjualan</t>
  </si>
  <si>
    <t>5-1000</t>
  </si>
  <si>
    <t>Harga Pokok Penjualan</t>
  </si>
  <si>
    <t>6-1100</t>
  </si>
  <si>
    <t xml:space="preserve">Biaya Gaji dan Upah penjualan </t>
  </si>
  <si>
    <t>6-21000</t>
  </si>
  <si>
    <t>Biaya Gaji dan Upah adm</t>
  </si>
  <si>
    <t>6-22000</t>
  </si>
  <si>
    <t>Biaya Listri, Telp dan Air</t>
  </si>
  <si>
    <t>6-23000</t>
  </si>
  <si>
    <t>Biaya Pemeliharaan dan Perbaikan</t>
  </si>
  <si>
    <t>6-24000</t>
  </si>
  <si>
    <t>Biaya Entertainment</t>
  </si>
  <si>
    <t>Pajak Penghasilan</t>
  </si>
  <si>
    <t>8-10000</t>
  </si>
  <si>
    <t>Pendapatan Jasa Giro</t>
  </si>
  <si>
    <t>8-20000</t>
  </si>
  <si>
    <t>Pendapatan Deviden</t>
  </si>
  <si>
    <t>9-10000</t>
  </si>
  <si>
    <t>Biaya Adminstrasi Bank</t>
  </si>
  <si>
    <t>9-20000</t>
  </si>
  <si>
    <t>Biaya Bunga Bank</t>
  </si>
  <si>
    <t>JUMLAH</t>
  </si>
  <si>
    <t>Debit</t>
  </si>
  <si>
    <t>Kredit</t>
  </si>
  <si>
    <t>DAFTAR NAMA AKUN PT. KHARISMA DIGITAL</t>
  </si>
  <si>
    <t>PT. KHARISMA DIGITAL</t>
  </si>
  <si>
    <t>BUKU PEMBANTU HUTANG</t>
  </si>
  <si>
    <t>Kode Supplier</t>
  </si>
  <si>
    <t>SP-001</t>
  </si>
  <si>
    <t>Nama Supplier</t>
  </si>
  <si>
    <t>PT. Nicol Photocam</t>
  </si>
  <si>
    <t>Tanggal</t>
  </si>
  <si>
    <t>Bukti Transaksi</t>
  </si>
  <si>
    <t>Keterangan</t>
  </si>
  <si>
    <t>Debet</t>
  </si>
  <si>
    <t>Saldo</t>
  </si>
  <si>
    <t>BUKU BESAR PEMBANTU PIUTANG PELANGGAN</t>
  </si>
  <si>
    <t>BUKU BESAR PEMBANTU PIUTANG KARYAWAN</t>
  </si>
  <si>
    <t>Kode Pelanggan</t>
  </si>
  <si>
    <t>CS-001</t>
  </si>
  <si>
    <t>Kode Karyawan</t>
  </si>
  <si>
    <t>CK-001</t>
  </si>
  <si>
    <t>Nama Pelanggan</t>
  </si>
  <si>
    <t>Miraco Digital</t>
  </si>
  <si>
    <t>Nama Karyawan</t>
  </si>
  <si>
    <t>Angga Andrianto</t>
  </si>
  <si>
    <t>CK-002</t>
  </si>
  <si>
    <t>Stevani Agustina</t>
  </si>
  <si>
    <t>CS-002</t>
  </si>
  <si>
    <t>Panorama Foto</t>
  </si>
  <si>
    <t>CS-003</t>
  </si>
  <si>
    <t>Kotaraya Digital</t>
  </si>
  <si>
    <t>BUKU BESAR PEMBANTU PERSEDIAAN</t>
  </si>
  <si>
    <t>Kode Persediaan</t>
  </si>
  <si>
    <t>Nama Persediaan</t>
  </si>
  <si>
    <t>Penerimaan</t>
  </si>
  <si>
    <t>Pengeluaran</t>
  </si>
  <si>
    <t>Quantity</t>
  </si>
  <si>
    <t>Harga</t>
  </si>
  <si>
    <t>Jumlah</t>
  </si>
  <si>
    <t>NERACA SALDO</t>
  </si>
  <si>
    <t>NERACA</t>
  </si>
  <si>
    <t>Aset</t>
  </si>
  <si>
    <t>Utang</t>
  </si>
  <si>
    <t>Aset Lancar</t>
  </si>
  <si>
    <t>Utang Lancar</t>
  </si>
  <si>
    <t>Aset Tetap</t>
  </si>
  <si>
    <t>Utang Jangka Panajang</t>
  </si>
  <si>
    <t>Jumlah Aset</t>
  </si>
  <si>
    <t>Total Utang</t>
  </si>
  <si>
    <t>Ekuitas</t>
  </si>
  <si>
    <t>Modal</t>
  </si>
  <si>
    <t>Laba di tahan</t>
  </si>
  <si>
    <t>Jumlah Modal</t>
  </si>
  <si>
    <t>Jumlah Modal + Utang</t>
  </si>
  <si>
    <t>LAPORAN LABA RUGI</t>
  </si>
  <si>
    <t>Pendapatan</t>
  </si>
  <si>
    <t>Penjualan Bersih</t>
  </si>
  <si>
    <t>Laba Penjualan</t>
  </si>
  <si>
    <t>Biaya Usaha</t>
  </si>
  <si>
    <t>Laba Usaha</t>
  </si>
  <si>
    <t>Laba Bersih</t>
  </si>
  <si>
    <t>QTTY</t>
  </si>
  <si>
    <t>Jurnal umum PT.kharisma</t>
  </si>
  <si>
    <t>BUKU BESAR</t>
  </si>
  <si>
    <t xml:space="preserve">kode akun : </t>
  </si>
  <si>
    <t xml:space="preserve"> </t>
  </si>
  <si>
    <t xml:space="preserve">buku besar : </t>
  </si>
  <si>
    <t>Red</t>
  </si>
  <si>
    <t>Transaksi 1</t>
  </si>
  <si>
    <t>Transaksi 2</t>
  </si>
  <si>
    <t>CS-01</t>
  </si>
  <si>
    <t>Transaksi 3</t>
  </si>
  <si>
    <t>Transaksi 4</t>
  </si>
  <si>
    <t>Transaksi 5</t>
  </si>
  <si>
    <t xml:space="preserve">Kode Persediaan </t>
  </si>
  <si>
    <t xml:space="preserve">Harga </t>
  </si>
  <si>
    <t>Barang Masuk</t>
  </si>
  <si>
    <t xml:space="preserve">        Barang Keluar</t>
  </si>
  <si>
    <t>CS-02</t>
  </si>
  <si>
    <t>CS-03</t>
  </si>
  <si>
    <t>Saldo Awal</t>
  </si>
  <si>
    <t>Barang A</t>
  </si>
  <si>
    <t>Barang B</t>
  </si>
  <si>
    <t>Barang C</t>
  </si>
  <si>
    <t>Penjualan Kredit</t>
  </si>
  <si>
    <t>kas kcul</t>
  </si>
  <si>
    <t>\</t>
  </si>
  <si>
    <t>bank</t>
  </si>
  <si>
    <t>biaya listrik, telp dan air</t>
  </si>
  <si>
    <t>biaya gaji dan upah adm</t>
  </si>
  <si>
    <t>piutang usaha</t>
  </si>
  <si>
    <t>biaya entertaiment</t>
  </si>
  <si>
    <t>retur penjualan</t>
  </si>
  <si>
    <t>persediaan barang dagang</t>
  </si>
  <si>
    <t xml:space="preserve">harga pokok penjualan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</si>
</sst>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2" formatCode="_(&quot;Rp&quot;* #,##0_);_(&quot;Rp&quot;* \(#,##0\);_(&quot;Rp&quot;* &quot;-&quot;_);_(@_)"/>
    <numFmt numFmtId="41" formatCode="_(* #,##0_);_(* \(#,##0\);_(* &quot;-&quot;_);_(@_)"/>
  </numFmts>
  <fonts count="10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Adobe Garamond Pro"/>
      <family val="1"/>
    </font>
    <font>
      <sz val="11"/>
      <name val="Calibri"/>
      <family val="2"/>
      <charset val="1"/>
      <scheme val="minor"/>
    </font>
    <font>
      <b/>
      <sz val="11"/>
      <name val="Calibri"/>
      <family val="2"/>
      <charset val="1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41" fontId="1" fillId="0" borderId="0" applyFont="0" applyFill="0" applyBorder="0" applyAlignment="0" applyProtection="0"/>
  </cellStyleXfs>
  <cellXfs count="127">
    <xf numFmtId="0" fontId="0" fillId="0" borderId="0" xfId="0"/>
    <xf numFmtId="0" fontId="3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/>
    <xf numFmtId="17" fontId="0" fillId="0" borderId="1" xfId="0" applyNumberFormat="1" applyBorder="1" applyAlignment="1">
      <alignment horizontal="center"/>
    </xf>
    <xf numFmtId="0" fontId="0" fillId="0" borderId="1" xfId="0" applyBorder="1"/>
    <xf numFmtId="41" fontId="0" fillId="0" borderId="1" xfId="0" applyNumberFormat="1" applyBorder="1"/>
    <xf numFmtId="41" fontId="3" fillId="0" borderId="1" xfId="0" applyNumberFormat="1" applyFont="1" applyBorder="1"/>
    <xf numFmtId="41" fontId="0" fillId="0" borderId="1" xfId="2" applyNumberFormat="1" applyFont="1" applyBorder="1"/>
    <xf numFmtId="0" fontId="0" fillId="0" borderId="0" xfId="0"/>
    <xf numFmtId="0" fontId="0" fillId="0" borderId="0" xfId="0"/>
    <xf numFmtId="0" fontId="0" fillId="0" borderId="1" xfId="0" applyBorder="1"/>
    <xf numFmtId="0" fontId="0" fillId="0" borderId="0" xfId="0"/>
    <xf numFmtId="0" fontId="3" fillId="0" borderId="0" xfId="0" applyFont="1" applyAlignment="1"/>
    <xf numFmtId="0" fontId="0" fillId="0" borderId="0" xfId="0" applyAlignment="1"/>
    <xf numFmtId="0" fontId="3" fillId="0" borderId="2" xfId="0" applyFont="1" applyBorder="1" applyAlignment="1">
      <alignment vertical="center"/>
    </xf>
    <xf numFmtId="0" fontId="0" fillId="0" borderId="2" xfId="0" applyBorder="1"/>
    <xf numFmtId="0" fontId="3" fillId="0" borderId="3" xfId="0" applyFont="1" applyBorder="1"/>
    <xf numFmtId="0" fontId="0" fillId="0" borderId="4" xfId="0" applyBorder="1"/>
    <xf numFmtId="0" fontId="3" fillId="0" borderId="4" xfId="0" applyFont="1" applyBorder="1"/>
    <xf numFmtId="0" fontId="4" fillId="0" borderId="4" xfId="0" applyFont="1" applyBorder="1"/>
    <xf numFmtId="0" fontId="5" fillId="0" borderId="0" xfId="0" applyFont="1"/>
    <xf numFmtId="0" fontId="0" fillId="0" borderId="1" xfId="0" applyBorder="1"/>
    <xf numFmtId="0" fontId="0" fillId="0" borderId="0" xfId="0"/>
    <xf numFmtId="0" fontId="0" fillId="0" borderId="1" xfId="0" applyBorder="1"/>
    <xf numFmtId="42" fontId="0" fillId="0" borderId="1" xfId="0" applyNumberFormat="1" applyBorder="1"/>
    <xf numFmtId="42" fontId="0" fillId="0" borderId="5" xfId="0" applyNumberFormat="1" applyBorder="1"/>
    <xf numFmtId="0" fontId="0" fillId="0" borderId="1" xfId="0" applyBorder="1" applyAlignment="1">
      <alignment horizontal="left"/>
    </xf>
    <xf numFmtId="16" fontId="0" fillId="0" borderId="1" xfId="0" applyNumberFormat="1" applyBorder="1"/>
    <xf numFmtId="14" fontId="0" fillId="0" borderId="1" xfId="0" applyNumberFormat="1" applyBorder="1"/>
    <xf numFmtId="0" fontId="6" fillId="2" borderId="9" xfId="3" applyFont="1" applyBorder="1" applyAlignment="1">
      <alignment horizontal="center"/>
    </xf>
    <xf numFmtId="0" fontId="6" fillId="2" borderId="10" xfId="3" applyFont="1" applyBorder="1" applyAlignment="1">
      <alignment horizontal="center"/>
    </xf>
    <xf numFmtId="0" fontId="6" fillId="2" borderId="1" xfId="3" applyFont="1" applyBorder="1" applyAlignment="1">
      <alignment horizontal="center"/>
    </xf>
    <xf numFmtId="0" fontId="6" fillId="2" borderId="0" xfId="3" applyFont="1" applyBorder="1" applyAlignment="1"/>
    <xf numFmtId="0" fontId="6" fillId="0" borderId="0" xfId="0" applyFont="1"/>
    <xf numFmtId="0" fontId="6" fillId="2" borderId="0" xfId="3" applyFont="1" applyBorder="1" applyAlignment="1">
      <alignment horizontal="left"/>
    </xf>
    <xf numFmtId="0" fontId="6" fillId="2" borderId="0" xfId="3" applyFont="1" applyBorder="1"/>
    <xf numFmtId="16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left"/>
    </xf>
    <xf numFmtId="41" fontId="6" fillId="0" borderId="1" xfId="2" applyNumberFormat="1" applyFont="1" applyBorder="1"/>
    <xf numFmtId="14" fontId="6" fillId="0" borderId="1" xfId="0" applyNumberFormat="1" applyFont="1" applyBorder="1" applyAlignment="1">
      <alignment horizontal="center"/>
    </xf>
    <xf numFmtId="41" fontId="6" fillId="0" borderId="1" xfId="1" applyNumberFormat="1" applyFont="1" applyBorder="1"/>
    <xf numFmtId="41" fontId="6" fillId="0" borderId="1" xfId="0" applyNumberFormat="1" applyFont="1" applyBorder="1"/>
    <xf numFmtId="14" fontId="6" fillId="0" borderId="8" xfId="0" applyNumberFormat="1" applyFont="1" applyBorder="1" applyAlignment="1">
      <alignment horizontal="center"/>
    </xf>
    <xf numFmtId="0" fontId="6" fillId="0" borderId="8" xfId="0" applyFont="1" applyBorder="1"/>
    <xf numFmtId="0" fontId="6" fillId="0" borderId="8" xfId="0" applyFont="1" applyBorder="1" applyAlignment="1">
      <alignment horizontal="left"/>
    </xf>
    <xf numFmtId="14" fontId="6" fillId="0" borderId="0" xfId="0" applyNumberFormat="1" applyFont="1" applyBorder="1" applyAlignment="1">
      <alignment horizontal="center"/>
    </xf>
    <xf numFmtId="0" fontId="6" fillId="0" borderId="0" xfId="0" applyFont="1" applyBorder="1"/>
    <xf numFmtId="0" fontId="6" fillId="0" borderId="0" xfId="0" applyFont="1" applyBorder="1" applyAlignment="1">
      <alignment horizontal="left"/>
    </xf>
    <xf numFmtId="41" fontId="6" fillId="0" borderId="0" xfId="1" applyNumberFormat="1" applyFont="1" applyBorder="1"/>
    <xf numFmtId="41" fontId="6" fillId="0" borderId="0" xfId="0" applyNumberFormat="1" applyFont="1" applyBorder="1"/>
    <xf numFmtId="42" fontId="7" fillId="0" borderId="1" xfId="1" applyFont="1" applyBorder="1"/>
    <xf numFmtId="42" fontId="7" fillId="0" borderId="0" xfId="1" applyFont="1" applyBorder="1"/>
    <xf numFmtId="14" fontId="6" fillId="0" borderId="9" xfId="0" applyNumberFormat="1" applyFont="1" applyBorder="1" applyAlignment="1">
      <alignment horizontal="center"/>
    </xf>
    <xf numFmtId="0" fontId="6" fillId="2" borderId="0" xfId="3" applyFont="1"/>
    <xf numFmtId="0" fontId="9" fillId="0" borderId="5" xfId="0" applyFont="1" applyBorder="1" applyAlignment="1"/>
    <xf numFmtId="0" fontId="9" fillId="0" borderId="7" xfId="0" applyFont="1" applyBorder="1" applyAlignment="1">
      <alignment horizontal="center"/>
    </xf>
    <xf numFmtId="0" fontId="9" fillId="0" borderId="7" xfId="0" applyFont="1" applyBorder="1" applyAlignment="1"/>
    <xf numFmtId="0" fontId="9" fillId="0" borderId="6" xfId="0" applyFont="1" applyBorder="1" applyAlignment="1"/>
    <xf numFmtId="0" fontId="9" fillId="0" borderId="0" xfId="0" applyFont="1"/>
    <xf numFmtId="0" fontId="9" fillId="2" borderId="1" xfId="3" applyFont="1" applyBorder="1" applyAlignment="1">
      <alignment horizontal="center"/>
    </xf>
    <xf numFmtId="16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41" fontId="9" fillId="0" borderId="1" xfId="1" applyNumberFormat="1" applyFont="1" applyBorder="1"/>
    <xf numFmtId="14" fontId="9" fillId="0" borderId="8" xfId="0" applyNumberFormat="1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41" fontId="9" fillId="0" borderId="1" xfId="0" applyNumberFormat="1" applyFont="1" applyBorder="1" applyAlignment="1">
      <alignment horizontal="center"/>
    </xf>
    <xf numFmtId="41" fontId="9" fillId="0" borderId="1" xfId="0" applyNumberFormat="1" applyFont="1" applyBorder="1"/>
    <xf numFmtId="0" fontId="8" fillId="0" borderId="1" xfId="0" applyFont="1" applyBorder="1" applyAlignment="1">
      <alignment horizontal="center"/>
    </xf>
    <xf numFmtId="41" fontId="8" fillId="0" borderId="1" xfId="0" applyNumberFormat="1" applyFont="1" applyBorder="1"/>
    <xf numFmtId="14" fontId="9" fillId="0" borderId="1" xfId="0" applyNumberFormat="1" applyFont="1" applyBorder="1" applyAlignment="1">
      <alignment horizontal="center"/>
    </xf>
    <xf numFmtId="14" fontId="9" fillId="0" borderId="9" xfId="0" applyNumberFormat="1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" xfId="0" applyFont="1" applyBorder="1" applyAlignment="1"/>
    <xf numFmtId="41" fontId="8" fillId="0" borderId="1" xfId="0" applyNumberFormat="1" applyFont="1" applyBorder="1" applyAlignment="1"/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9" fillId="2" borderId="8" xfId="3" applyFont="1" applyBorder="1" applyAlignment="1">
      <alignment horizontal="center" vertical="center"/>
    </xf>
    <xf numFmtId="0" fontId="9" fillId="2" borderId="5" xfId="3" applyFont="1" applyBorder="1" applyAlignment="1">
      <alignment horizontal="center"/>
    </xf>
    <xf numFmtId="0" fontId="9" fillId="2" borderId="7" xfId="3" applyFont="1" applyBorder="1" applyAlignment="1">
      <alignment horizontal="center"/>
    </xf>
    <xf numFmtId="0" fontId="9" fillId="2" borderId="6" xfId="3" applyFont="1" applyBorder="1" applyAlignment="1">
      <alignment horizontal="center"/>
    </xf>
    <xf numFmtId="0" fontId="9" fillId="2" borderId="9" xfId="3" applyFont="1" applyBorder="1" applyAlignment="1">
      <alignment horizontal="center" vertical="center"/>
    </xf>
    <xf numFmtId="14" fontId="9" fillId="0" borderId="1" xfId="0" applyNumberFormat="1" applyFont="1" applyBorder="1"/>
    <xf numFmtId="0" fontId="6" fillId="2" borderId="1" xfId="3" applyFont="1" applyBorder="1" applyAlignment="1">
      <alignment horizontal="center"/>
    </xf>
    <xf numFmtId="0" fontId="2" fillId="2" borderId="1" xfId="3" applyBorder="1"/>
    <xf numFmtId="3" fontId="0" fillId="0" borderId="1" xfId="0" applyNumberFormat="1" applyBorder="1"/>
    <xf numFmtId="42" fontId="0" fillId="0" borderId="1" xfId="1" applyFont="1" applyBorder="1"/>
    <xf numFmtId="42" fontId="6" fillId="0" borderId="1" xfId="1" applyFont="1" applyBorder="1"/>
    <xf numFmtId="42" fontId="6" fillId="0" borderId="8" xfId="1" applyFont="1" applyBorder="1"/>
    <xf numFmtId="41" fontId="9" fillId="0" borderId="1" xfId="4" applyFont="1" applyBorder="1"/>
    <xf numFmtId="0" fontId="3" fillId="0" borderId="1" xfId="0" applyFont="1" applyBorder="1" applyAlignment="1">
      <alignment horizontal="center"/>
    </xf>
    <xf numFmtId="0" fontId="6" fillId="2" borderId="1" xfId="3" applyFont="1" applyBorder="1" applyAlignment="1">
      <alignment horizontal="center"/>
    </xf>
    <xf numFmtId="0" fontId="6" fillId="2" borderId="5" xfId="3" applyFont="1" applyBorder="1" applyAlignment="1">
      <alignment horizontal="center"/>
    </xf>
    <xf numFmtId="0" fontId="6" fillId="2" borderId="7" xfId="3" applyFont="1" applyBorder="1" applyAlignment="1">
      <alignment horizontal="center"/>
    </xf>
    <xf numFmtId="0" fontId="6" fillId="2" borderId="6" xfId="3" applyFont="1" applyBorder="1" applyAlignment="1">
      <alignment horizontal="center"/>
    </xf>
    <xf numFmtId="0" fontId="6" fillId="2" borderId="8" xfId="3" applyFont="1" applyBorder="1" applyAlignment="1">
      <alignment horizontal="center" vertical="center"/>
    </xf>
    <xf numFmtId="0" fontId="6" fillId="2" borderId="9" xfId="3" applyFont="1" applyBorder="1" applyAlignment="1">
      <alignment horizontal="center" vertical="center"/>
    </xf>
    <xf numFmtId="0" fontId="6" fillId="2" borderId="8" xfId="3" applyFont="1" applyBorder="1" applyAlignment="1">
      <alignment horizontal="center" vertical="center" wrapText="1"/>
    </xf>
    <xf numFmtId="0" fontId="6" fillId="2" borderId="9" xfId="3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2" borderId="1" xfId="3" applyFont="1" applyBorder="1" applyAlignment="1">
      <alignment horizontal="center" vertical="center" wrapText="1"/>
    </xf>
    <xf numFmtId="0" fontId="6" fillId="2" borderId="1" xfId="3" applyFont="1" applyBorder="1" applyAlignment="1">
      <alignment horizontal="center" vertical="center"/>
    </xf>
    <xf numFmtId="0" fontId="6" fillId="2" borderId="0" xfId="3" applyFont="1" applyBorder="1" applyAlignment="1">
      <alignment horizontal="left"/>
    </xf>
    <xf numFmtId="0" fontId="0" fillId="0" borderId="0" xfId="0" applyAlignment="1">
      <alignment horizontal="center"/>
    </xf>
    <xf numFmtId="0" fontId="9" fillId="2" borderId="8" xfId="3" applyFont="1" applyBorder="1" applyAlignment="1">
      <alignment horizontal="center" vertical="center" wrapText="1"/>
    </xf>
    <xf numFmtId="0" fontId="9" fillId="2" borderId="9" xfId="3" applyFont="1" applyBorder="1" applyAlignment="1">
      <alignment horizontal="center" vertical="center" wrapText="1"/>
    </xf>
    <xf numFmtId="0" fontId="9" fillId="0" borderId="5" xfId="0" applyFont="1" applyBorder="1" applyAlignment="1">
      <alignment horizontal="left"/>
    </xf>
    <xf numFmtId="0" fontId="9" fillId="0" borderId="7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9" fillId="2" borderId="1" xfId="3" applyFont="1" applyBorder="1" applyAlignment="1">
      <alignment horizontal="center" vertical="center"/>
    </xf>
    <xf numFmtId="0" fontId="9" fillId="2" borderId="1" xfId="3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9" fillId="2" borderId="8" xfId="3" applyFont="1" applyBorder="1" applyAlignment="1">
      <alignment horizontal="center" vertical="center"/>
    </xf>
    <xf numFmtId="0" fontId="9" fillId="2" borderId="9" xfId="3" applyFont="1" applyBorder="1" applyAlignment="1">
      <alignment horizontal="center" vertical="center"/>
    </xf>
    <xf numFmtId="0" fontId="9" fillId="2" borderId="5" xfId="3" applyFont="1" applyBorder="1" applyAlignment="1">
      <alignment horizontal="center"/>
    </xf>
    <xf numFmtId="0" fontId="9" fillId="2" borderId="7" xfId="3" applyFont="1" applyBorder="1" applyAlignment="1">
      <alignment horizontal="center"/>
    </xf>
    <xf numFmtId="0" fontId="9" fillId="2" borderId="6" xfId="3" applyFont="1" applyBorder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17" fontId="0" fillId="0" borderId="1" xfId="0" applyNumberFormat="1" applyBorder="1" applyAlignment="1">
      <alignment horizontal="left"/>
    </xf>
    <xf numFmtId="3" fontId="2" fillId="2" borderId="1" xfId="3" applyNumberFormat="1" applyBorder="1"/>
  </cellXfs>
  <cellStyles count="5">
    <cellStyle name="Comma [0]" xfId="4" builtinId="6"/>
    <cellStyle name="Currency [0]" xfId="1" builtinId="7"/>
    <cellStyle name="Good" xfId="3" builtinId="26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3"/>
  <sheetViews>
    <sheetView workbookViewId="0">
      <selection activeCell="A7" sqref="A7"/>
    </sheetView>
  </sheetViews>
  <sheetFormatPr defaultRowHeight="15" x14ac:dyDescent="0.25"/>
  <cols>
    <col min="2" max="2" width="37" customWidth="1"/>
    <col min="4" max="4" width="17.140625" customWidth="1"/>
    <col min="5" max="5" width="25.5703125" customWidth="1"/>
  </cols>
  <sheetData>
    <row r="2" spans="1:5" x14ac:dyDescent="0.25">
      <c r="C2" s="1" t="s">
        <v>85</v>
      </c>
    </row>
    <row r="3" spans="1:5" x14ac:dyDescent="0.25">
      <c r="A3" s="32" t="s">
        <v>0</v>
      </c>
      <c r="B3" s="32" t="s">
        <v>1</v>
      </c>
      <c r="C3" s="32" t="s">
        <v>2</v>
      </c>
      <c r="D3" s="32" t="s">
        <v>83</v>
      </c>
      <c r="E3" s="32" t="s">
        <v>84</v>
      </c>
    </row>
    <row r="4" spans="1:5" x14ac:dyDescent="0.25">
      <c r="A4" s="2" t="s">
        <v>3</v>
      </c>
      <c r="B4" s="3" t="s">
        <v>4</v>
      </c>
      <c r="C4" s="2"/>
      <c r="D4" s="6">
        <v>5000000</v>
      </c>
      <c r="E4" s="5"/>
    </row>
    <row r="5" spans="1:5" x14ac:dyDescent="0.25">
      <c r="A5" s="2" t="s">
        <v>5</v>
      </c>
      <c r="B5" s="3" t="s">
        <v>6</v>
      </c>
      <c r="C5" s="2"/>
      <c r="D5" s="6">
        <v>208080282</v>
      </c>
      <c r="E5" s="5"/>
    </row>
    <row r="6" spans="1:5" x14ac:dyDescent="0.25">
      <c r="A6" s="2" t="s">
        <v>7</v>
      </c>
      <c r="B6" s="3" t="s">
        <v>8</v>
      </c>
      <c r="C6" s="2"/>
      <c r="D6" s="6">
        <v>90405000</v>
      </c>
      <c r="E6" s="6"/>
    </row>
    <row r="7" spans="1:5" x14ac:dyDescent="0.25">
      <c r="A7" s="2" t="s">
        <v>9</v>
      </c>
      <c r="B7" s="3" t="s">
        <v>10</v>
      </c>
      <c r="C7" s="2"/>
      <c r="D7" s="6">
        <v>181500000</v>
      </c>
      <c r="E7" s="6"/>
    </row>
    <row r="8" spans="1:5" x14ac:dyDescent="0.25">
      <c r="A8" s="2" t="s">
        <v>11</v>
      </c>
      <c r="B8" s="3" t="s">
        <v>12</v>
      </c>
      <c r="C8" s="2"/>
      <c r="D8" s="6"/>
      <c r="E8" s="6">
        <v>10840000</v>
      </c>
    </row>
    <row r="9" spans="1:5" x14ac:dyDescent="0.25">
      <c r="A9" s="2" t="s">
        <v>13</v>
      </c>
      <c r="B9" s="3" t="s">
        <v>14</v>
      </c>
      <c r="C9" s="2"/>
      <c r="D9" s="6">
        <v>2100000</v>
      </c>
      <c r="E9" s="6"/>
    </row>
    <row r="10" spans="1:5" x14ac:dyDescent="0.25">
      <c r="A10" s="2" t="s">
        <v>15</v>
      </c>
      <c r="B10" s="3" t="s">
        <v>16</v>
      </c>
      <c r="C10" s="2"/>
      <c r="D10" s="6">
        <v>891600000</v>
      </c>
      <c r="E10" s="6"/>
    </row>
    <row r="11" spans="1:5" x14ac:dyDescent="0.25">
      <c r="A11" s="2" t="s">
        <v>17</v>
      </c>
      <c r="B11" s="3" t="s">
        <v>18</v>
      </c>
      <c r="C11" s="2"/>
      <c r="D11" s="6">
        <v>2580000</v>
      </c>
      <c r="E11" s="6"/>
    </row>
    <row r="12" spans="1:5" x14ac:dyDescent="0.25">
      <c r="A12" s="2" t="s">
        <v>19</v>
      </c>
      <c r="B12" s="3" t="s">
        <v>20</v>
      </c>
      <c r="C12" s="2"/>
      <c r="D12" s="6">
        <v>5900000</v>
      </c>
      <c r="E12" s="6"/>
    </row>
    <row r="13" spans="1:5" x14ac:dyDescent="0.25">
      <c r="A13" s="2" t="s">
        <v>21</v>
      </c>
      <c r="B13" s="3" t="s">
        <v>22</v>
      </c>
      <c r="C13" s="2"/>
      <c r="D13" s="6">
        <v>19600000</v>
      </c>
      <c r="E13" s="5"/>
    </row>
    <row r="14" spans="1:5" x14ac:dyDescent="0.25">
      <c r="A14" s="2" t="s">
        <v>23</v>
      </c>
      <c r="B14" s="3" t="s">
        <v>24</v>
      </c>
      <c r="C14" s="2"/>
      <c r="D14" s="6">
        <v>32000000</v>
      </c>
      <c r="E14" s="5"/>
    </row>
    <row r="15" spans="1:5" x14ac:dyDescent="0.25">
      <c r="A15" s="2" t="s">
        <v>25</v>
      </c>
      <c r="B15" s="3" t="s">
        <v>26</v>
      </c>
      <c r="C15" s="2"/>
      <c r="D15" s="6">
        <v>31200000</v>
      </c>
      <c r="E15" s="6"/>
    </row>
    <row r="16" spans="1:5" x14ac:dyDescent="0.25">
      <c r="A16" s="2" t="s">
        <v>27</v>
      </c>
      <c r="B16" s="3" t="s">
        <v>28</v>
      </c>
      <c r="C16" s="2"/>
      <c r="D16" s="6">
        <v>3000000</v>
      </c>
      <c r="E16" s="6"/>
    </row>
    <row r="17" spans="1:5" x14ac:dyDescent="0.25">
      <c r="A17" s="4" t="s">
        <v>29</v>
      </c>
      <c r="B17" s="3" t="s">
        <v>30</v>
      </c>
      <c r="C17" s="2"/>
      <c r="D17" s="6">
        <v>165000000</v>
      </c>
      <c r="E17" s="6"/>
    </row>
    <row r="18" spans="1:5" x14ac:dyDescent="0.25">
      <c r="A18" s="2" t="s">
        <v>31</v>
      </c>
      <c r="B18" s="3" t="s">
        <v>32</v>
      </c>
      <c r="C18" s="2"/>
      <c r="D18" s="6">
        <v>210000000</v>
      </c>
      <c r="E18" s="6"/>
    </row>
    <row r="19" spans="1:5" x14ac:dyDescent="0.25">
      <c r="A19" s="2" t="s">
        <v>33</v>
      </c>
      <c r="B19" s="3" t="s">
        <v>34</v>
      </c>
      <c r="C19" s="2"/>
      <c r="D19" s="6"/>
      <c r="E19" s="6">
        <v>105000000</v>
      </c>
    </row>
    <row r="20" spans="1:5" x14ac:dyDescent="0.25">
      <c r="A20" s="2" t="s">
        <v>35</v>
      </c>
      <c r="B20" s="3" t="s">
        <v>36</v>
      </c>
      <c r="C20" s="2"/>
      <c r="D20" s="6">
        <v>175000000</v>
      </c>
      <c r="E20" s="6"/>
    </row>
    <row r="21" spans="1:5" x14ac:dyDescent="0.25">
      <c r="A21" s="2" t="s">
        <v>37</v>
      </c>
      <c r="B21" s="3" t="s">
        <v>38</v>
      </c>
      <c r="C21" s="2"/>
      <c r="D21" s="6"/>
      <c r="E21" s="6">
        <v>108862304</v>
      </c>
    </row>
    <row r="22" spans="1:5" x14ac:dyDescent="0.25">
      <c r="A22" s="2" t="s">
        <v>39</v>
      </c>
      <c r="B22" s="3" t="s">
        <v>40</v>
      </c>
      <c r="C22" s="2"/>
      <c r="D22" s="6">
        <v>220000000</v>
      </c>
      <c r="E22" s="6"/>
    </row>
    <row r="23" spans="1:5" x14ac:dyDescent="0.25">
      <c r="A23" s="2" t="s">
        <v>41</v>
      </c>
      <c r="B23" s="3" t="s">
        <v>42</v>
      </c>
      <c r="C23" s="2"/>
      <c r="D23" s="6"/>
      <c r="E23" s="6">
        <v>188240740</v>
      </c>
    </row>
    <row r="24" spans="1:5" x14ac:dyDescent="0.25">
      <c r="A24" s="2" t="s">
        <v>43</v>
      </c>
      <c r="B24" s="3" t="s">
        <v>44</v>
      </c>
      <c r="C24" s="2"/>
      <c r="D24" s="6"/>
      <c r="E24" s="6">
        <v>196000000</v>
      </c>
    </row>
    <row r="25" spans="1:5" x14ac:dyDescent="0.25">
      <c r="A25" s="2" t="s">
        <v>45</v>
      </c>
      <c r="B25" s="3" t="s">
        <v>46</v>
      </c>
      <c r="C25" s="2"/>
      <c r="D25" s="8"/>
      <c r="E25" s="8">
        <v>23520000</v>
      </c>
    </row>
    <row r="26" spans="1:5" x14ac:dyDescent="0.25">
      <c r="A26" s="2" t="s">
        <v>47</v>
      </c>
      <c r="B26" s="3" t="s">
        <v>48</v>
      </c>
      <c r="C26" s="2"/>
      <c r="D26" s="8"/>
      <c r="E26" s="8"/>
    </row>
    <row r="27" spans="1:5" x14ac:dyDescent="0.25">
      <c r="A27" s="4" t="s">
        <v>49</v>
      </c>
      <c r="B27" s="3" t="s">
        <v>50</v>
      </c>
      <c r="C27" s="2"/>
      <c r="D27" s="8"/>
      <c r="E27" s="8">
        <v>301909436</v>
      </c>
    </row>
    <row r="28" spans="1:5" x14ac:dyDescent="0.25">
      <c r="A28" s="2" t="s">
        <v>51</v>
      </c>
      <c r="B28" s="3" t="s">
        <v>52</v>
      </c>
      <c r="C28" s="2"/>
      <c r="D28" s="8"/>
      <c r="E28" s="8">
        <v>700000000</v>
      </c>
    </row>
    <row r="29" spans="1:5" x14ac:dyDescent="0.25">
      <c r="A29" s="2" t="s">
        <v>53</v>
      </c>
      <c r="B29" s="3" t="s">
        <v>54</v>
      </c>
      <c r="C29" s="2"/>
      <c r="D29" s="8"/>
      <c r="E29" s="8">
        <v>576000000</v>
      </c>
    </row>
    <row r="30" spans="1:5" x14ac:dyDescent="0.25">
      <c r="A30" s="2" t="s">
        <v>55</v>
      </c>
      <c r="B30" s="3" t="s">
        <v>56</v>
      </c>
      <c r="C30" s="2"/>
      <c r="D30" s="8"/>
      <c r="E30" s="8">
        <v>975700000</v>
      </c>
    </row>
    <row r="31" spans="1:5" x14ac:dyDescent="0.25">
      <c r="A31" s="2" t="s">
        <v>57</v>
      </c>
      <c r="B31" s="3" t="s">
        <v>58</v>
      </c>
      <c r="C31" s="2"/>
      <c r="D31" s="8">
        <v>9757000</v>
      </c>
      <c r="E31" s="8"/>
    </row>
    <row r="32" spans="1:5" x14ac:dyDescent="0.25">
      <c r="A32" s="2" t="s">
        <v>59</v>
      </c>
      <c r="B32" s="3" t="s">
        <v>60</v>
      </c>
      <c r="C32" s="2"/>
      <c r="D32" s="8">
        <v>29271000</v>
      </c>
      <c r="E32" s="8"/>
    </row>
    <row r="33" spans="1:5" x14ac:dyDescent="0.25">
      <c r="A33" s="2" t="s">
        <v>61</v>
      </c>
      <c r="B33" s="3" t="s">
        <v>62</v>
      </c>
      <c r="C33" s="2"/>
      <c r="D33" s="8">
        <v>682990000</v>
      </c>
      <c r="E33" s="8"/>
    </row>
    <row r="34" spans="1:5" x14ac:dyDescent="0.25">
      <c r="A34" s="2" t="s">
        <v>63</v>
      </c>
      <c r="B34" s="3" t="s">
        <v>64</v>
      </c>
      <c r="C34" s="2"/>
      <c r="D34" s="6">
        <v>50000000</v>
      </c>
      <c r="E34" s="6"/>
    </row>
    <row r="35" spans="1:5" x14ac:dyDescent="0.25">
      <c r="A35" s="4" t="s">
        <v>65</v>
      </c>
      <c r="B35" s="3" t="s">
        <v>66</v>
      </c>
      <c r="C35" s="2"/>
      <c r="D35" s="6">
        <v>100000000</v>
      </c>
      <c r="E35" s="6"/>
    </row>
    <row r="36" spans="1:5" x14ac:dyDescent="0.25">
      <c r="A36" s="4" t="s">
        <v>67</v>
      </c>
      <c r="B36" s="3" t="s">
        <v>68</v>
      </c>
      <c r="C36" s="2"/>
      <c r="D36" s="6">
        <v>12700000</v>
      </c>
      <c r="E36" s="6"/>
    </row>
    <row r="37" spans="1:5" x14ac:dyDescent="0.25">
      <c r="A37" s="2" t="s">
        <v>69</v>
      </c>
      <c r="B37" s="3" t="s">
        <v>70</v>
      </c>
      <c r="C37" s="2"/>
      <c r="D37" s="6">
        <v>6850000</v>
      </c>
      <c r="E37" s="6"/>
    </row>
    <row r="38" spans="1:5" x14ac:dyDescent="0.25">
      <c r="A38" s="2" t="s">
        <v>71</v>
      </c>
      <c r="B38" s="3" t="s">
        <v>72</v>
      </c>
      <c r="C38" s="2"/>
      <c r="D38" s="6">
        <v>1600000</v>
      </c>
      <c r="E38" s="6"/>
    </row>
    <row r="39" spans="1:5" x14ac:dyDescent="0.25">
      <c r="A39" s="2" t="s">
        <v>74</v>
      </c>
      <c r="B39" s="3" t="s">
        <v>75</v>
      </c>
      <c r="C39" s="2"/>
      <c r="D39" s="6"/>
      <c r="E39" s="6">
        <v>3500000</v>
      </c>
    </row>
    <row r="40" spans="1:5" x14ac:dyDescent="0.25">
      <c r="A40" s="4" t="s">
        <v>76</v>
      </c>
      <c r="B40" s="3" t="s">
        <v>77</v>
      </c>
      <c r="C40" s="2"/>
      <c r="D40" s="6"/>
      <c r="E40" s="6">
        <v>12045000</v>
      </c>
    </row>
    <row r="41" spans="1:5" x14ac:dyDescent="0.25">
      <c r="A41" s="2" t="s">
        <v>78</v>
      </c>
      <c r="B41" s="3" t="s">
        <v>79</v>
      </c>
      <c r="C41" s="2"/>
      <c r="D41" s="6">
        <v>55000</v>
      </c>
      <c r="E41" s="6"/>
    </row>
    <row r="42" spans="1:5" x14ac:dyDescent="0.25">
      <c r="A42" s="2" t="s">
        <v>80</v>
      </c>
      <c r="B42" s="3" t="s">
        <v>81</v>
      </c>
      <c r="C42" s="2"/>
      <c r="D42" s="6">
        <v>65429198</v>
      </c>
      <c r="E42" s="6"/>
    </row>
    <row r="43" spans="1:5" x14ac:dyDescent="0.25">
      <c r="A43" s="92" t="s">
        <v>82</v>
      </c>
      <c r="B43" s="92"/>
      <c r="C43" s="92"/>
      <c r="D43" s="7">
        <f>SUM(D4:D42)</f>
        <v>3201617480</v>
      </c>
      <c r="E43" s="7">
        <f>SUM(E4:E42)</f>
        <v>3201617480</v>
      </c>
    </row>
  </sheetData>
  <mergeCells count="1">
    <mergeCell ref="A43:C4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topLeftCell="B1" workbookViewId="0">
      <selection activeCell="G22" sqref="G22"/>
    </sheetView>
  </sheetViews>
  <sheetFormatPr defaultRowHeight="15" x14ac:dyDescent="0.25"/>
  <cols>
    <col min="1" max="1" width="11.28515625" customWidth="1"/>
    <col min="3" max="3" width="11.7109375" customWidth="1"/>
    <col min="4" max="4" width="32.5703125" customWidth="1"/>
    <col min="5" max="5" width="6.85546875" customWidth="1"/>
    <col min="6" max="6" width="15" customWidth="1"/>
    <col min="7" max="7" width="17.140625" customWidth="1"/>
    <col min="8" max="8" width="14.85546875" customWidth="1"/>
    <col min="13" max="14" width="10.7109375" customWidth="1"/>
    <col min="15" max="15" width="14.7109375" bestFit="1" customWidth="1"/>
  </cols>
  <sheetData>
    <row r="1" spans="1:16" ht="21.75" x14ac:dyDescent="0.4">
      <c r="F1" s="21" t="s">
        <v>144</v>
      </c>
    </row>
    <row r="3" spans="1:16" x14ac:dyDescent="0.25">
      <c r="A3" s="97" t="s">
        <v>92</v>
      </c>
      <c r="B3" s="97" t="s">
        <v>0</v>
      </c>
      <c r="C3" s="99" t="s">
        <v>93</v>
      </c>
      <c r="D3" s="97" t="s">
        <v>94</v>
      </c>
      <c r="E3" s="97" t="s">
        <v>2</v>
      </c>
      <c r="F3" s="97" t="s">
        <v>95</v>
      </c>
      <c r="G3" s="97" t="s">
        <v>84</v>
      </c>
      <c r="H3" s="99" t="s">
        <v>156</v>
      </c>
      <c r="I3" s="94" t="s">
        <v>158</v>
      </c>
      <c r="J3" s="95"/>
      <c r="K3" s="95"/>
      <c r="L3" s="96"/>
      <c r="M3" s="93" t="s">
        <v>159</v>
      </c>
      <c r="N3" s="93"/>
      <c r="O3" s="93"/>
      <c r="P3" s="93"/>
    </row>
    <row r="4" spans="1:16" x14ac:dyDescent="0.25">
      <c r="A4" s="98"/>
      <c r="B4" s="98"/>
      <c r="C4" s="100"/>
      <c r="D4" s="98"/>
      <c r="E4" s="98"/>
      <c r="F4" s="98"/>
      <c r="G4" s="98"/>
      <c r="H4" s="100"/>
      <c r="I4" s="31" t="s">
        <v>143</v>
      </c>
      <c r="J4" s="30" t="s">
        <v>157</v>
      </c>
      <c r="K4" s="30" t="s">
        <v>120</v>
      </c>
      <c r="L4" s="32" t="s">
        <v>143</v>
      </c>
      <c r="M4" s="31" t="s">
        <v>143</v>
      </c>
      <c r="N4" s="30" t="s">
        <v>157</v>
      </c>
      <c r="O4" s="30" t="s">
        <v>120</v>
      </c>
      <c r="P4" s="30" t="s">
        <v>143</v>
      </c>
    </row>
    <row r="5" spans="1:16" x14ac:dyDescent="0.25">
      <c r="A5" s="22" t="s">
        <v>150</v>
      </c>
      <c r="B5" s="2" t="s">
        <v>5</v>
      </c>
      <c r="C5" s="24"/>
      <c r="D5" s="23" t="str">
        <f>VLOOKUP(B5,'master akun'!A4:E43,2)</f>
        <v>Bank</v>
      </c>
      <c r="E5" s="22"/>
      <c r="F5" s="87">
        <v>25000000</v>
      </c>
      <c r="G5" s="22"/>
      <c r="H5" s="22" t="s">
        <v>152</v>
      </c>
      <c r="I5" s="24"/>
      <c r="J5" s="24"/>
      <c r="K5" s="24"/>
      <c r="L5" s="24"/>
      <c r="M5" s="24"/>
      <c r="N5" s="24"/>
      <c r="O5" s="88">
        <v>21000000</v>
      </c>
      <c r="P5" s="24"/>
    </row>
    <row r="6" spans="1:16" s="23" customFormat="1" x14ac:dyDescent="0.25">
      <c r="A6" s="24"/>
      <c r="B6" s="2" t="s">
        <v>9</v>
      </c>
      <c r="C6" s="22"/>
      <c r="D6" s="22" t="str">
        <f>VLOOKUP(B6,'master akun'!A4:E43,2)</f>
        <v>Piutang Usaha</v>
      </c>
      <c r="E6" s="24"/>
      <c r="F6" s="87"/>
      <c r="G6" s="87">
        <v>25000000</v>
      </c>
      <c r="I6" s="24"/>
      <c r="J6" s="24"/>
      <c r="K6" s="24"/>
      <c r="L6" s="24"/>
      <c r="M6" s="24"/>
      <c r="N6" s="24"/>
      <c r="P6" s="24"/>
    </row>
    <row r="7" spans="1:16" x14ac:dyDescent="0.25">
      <c r="A7" s="86"/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</row>
    <row r="8" spans="1:16" x14ac:dyDescent="0.25">
      <c r="A8" s="24" t="s">
        <v>151</v>
      </c>
      <c r="B8" s="4" t="s">
        <v>67</v>
      </c>
      <c r="C8" s="22"/>
      <c r="D8" s="22" t="str">
        <f>VLOOKUP(B8,'master akun'!A4:E43,2)</f>
        <v>Biaya Listri, Telp dan Air</v>
      </c>
      <c r="E8" s="22"/>
      <c r="F8" s="87">
        <v>5600000</v>
      </c>
      <c r="G8" s="22"/>
      <c r="H8" s="22"/>
      <c r="I8" s="22"/>
      <c r="J8" s="22"/>
      <c r="K8" s="22"/>
      <c r="L8" s="22"/>
      <c r="M8" s="24"/>
      <c r="N8" s="24"/>
      <c r="O8" s="24"/>
      <c r="P8" s="24"/>
    </row>
    <row r="9" spans="1:16" x14ac:dyDescent="0.25">
      <c r="A9" s="22"/>
      <c r="B9" s="2" t="s">
        <v>5</v>
      </c>
      <c r="C9" s="22"/>
      <c r="D9" s="22" t="str">
        <f>VLOOKUP(B9,'master akun'!A4:E43,2)</f>
        <v>Bank</v>
      </c>
      <c r="E9" s="22"/>
      <c r="F9" s="22"/>
      <c r="G9" s="87">
        <v>5600000</v>
      </c>
      <c r="H9" s="22"/>
      <c r="I9" s="22"/>
      <c r="J9" s="22"/>
      <c r="K9" s="22"/>
      <c r="L9" s="22"/>
      <c r="M9" s="24"/>
      <c r="N9" s="24"/>
      <c r="O9" s="24"/>
      <c r="P9" s="24"/>
    </row>
    <row r="10" spans="1:16" x14ac:dyDescent="0.25">
      <c r="A10" s="86"/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</row>
    <row r="11" spans="1:16" x14ac:dyDescent="0.25">
      <c r="A11" s="24" t="s">
        <v>153</v>
      </c>
      <c r="B11" s="4" t="s">
        <v>65</v>
      </c>
      <c r="C11" s="22"/>
      <c r="D11" s="22" t="str">
        <f>VLOOKUP(B11,'master akun'!A4:E43,2)</f>
        <v>Biaya Gaji dan Upah adm</v>
      </c>
      <c r="E11" s="22"/>
      <c r="F11" s="87">
        <v>28000000</v>
      </c>
      <c r="G11" s="87"/>
      <c r="H11" s="22"/>
      <c r="I11" s="22"/>
      <c r="J11" s="22"/>
      <c r="K11" s="22"/>
      <c r="L11" s="22"/>
      <c r="M11" s="24"/>
      <c r="N11" s="24"/>
      <c r="O11" s="24"/>
      <c r="P11" s="24"/>
    </row>
    <row r="12" spans="1:16" x14ac:dyDescent="0.25">
      <c r="A12" s="22"/>
      <c r="B12" s="2" t="s">
        <v>5</v>
      </c>
      <c r="C12" s="22"/>
      <c r="D12" s="22" t="str">
        <f>VLOOKUP(B12,'master akun'!A4:E43,2)</f>
        <v>Bank</v>
      </c>
      <c r="E12" s="22"/>
      <c r="F12" s="22"/>
      <c r="G12" s="87">
        <v>28000000</v>
      </c>
      <c r="H12" s="22"/>
      <c r="I12" s="22"/>
      <c r="J12" s="22"/>
      <c r="K12" s="22"/>
      <c r="L12" s="22"/>
      <c r="M12" s="24"/>
      <c r="N12" s="24"/>
      <c r="O12" s="24"/>
      <c r="P12" s="24"/>
    </row>
    <row r="13" spans="1:16" x14ac:dyDescent="0.25">
      <c r="A13" s="86"/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86"/>
      <c r="M13" s="86"/>
      <c r="N13" s="86"/>
      <c r="O13" s="86"/>
      <c r="P13" s="86"/>
    </row>
    <row r="14" spans="1:16" x14ac:dyDescent="0.25">
      <c r="A14" s="24" t="s">
        <v>154</v>
      </c>
      <c r="B14" s="2" t="s">
        <v>71</v>
      </c>
      <c r="C14" s="22"/>
      <c r="D14" s="22" t="str">
        <f>VLOOKUP(B14,'master akun'!A4:E43,2)</f>
        <v>Biaya Entertainment</v>
      </c>
      <c r="E14" s="22"/>
      <c r="F14" s="87">
        <v>475000</v>
      </c>
      <c r="G14" s="22"/>
      <c r="H14" s="22"/>
      <c r="I14" s="22"/>
      <c r="J14" s="22"/>
      <c r="K14" s="22"/>
      <c r="L14" s="22"/>
      <c r="M14" s="24"/>
      <c r="N14" s="24"/>
      <c r="O14" s="24"/>
      <c r="P14" s="24"/>
    </row>
    <row r="15" spans="1:16" x14ac:dyDescent="0.25">
      <c r="A15" s="22"/>
      <c r="B15" s="2" t="s">
        <v>3</v>
      </c>
      <c r="C15" s="22"/>
      <c r="D15" s="22" t="str">
        <f>VLOOKUP(B15,'master akun'!A4:E43,2)</f>
        <v>Kas Kecil</v>
      </c>
      <c r="E15" s="22"/>
      <c r="F15" s="22"/>
      <c r="G15" s="87">
        <v>475000</v>
      </c>
      <c r="H15" s="22"/>
      <c r="I15" s="22"/>
      <c r="J15" s="22"/>
      <c r="K15" s="22"/>
      <c r="L15" s="22"/>
      <c r="M15" s="24"/>
      <c r="N15" s="24"/>
      <c r="O15" s="24"/>
      <c r="P15" s="24"/>
    </row>
    <row r="16" spans="1:16" x14ac:dyDescent="0.25">
      <c r="A16" s="86"/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</row>
    <row r="17" spans="1:16" x14ac:dyDescent="0.25">
      <c r="A17" s="24" t="s">
        <v>155</v>
      </c>
      <c r="B17" s="2" t="s">
        <v>59</v>
      </c>
      <c r="C17" s="22"/>
      <c r="D17" s="22" t="str">
        <f>VLOOKUP(B17,'master akun'!A4:E43,2)</f>
        <v>Retur Penjualan</v>
      </c>
      <c r="E17" s="22"/>
      <c r="F17" s="87">
        <v>25000000</v>
      </c>
      <c r="G17" s="22"/>
      <c r="H17" s="22" t="s">
        <v>152</v>
      </c>
      <c r="I17" s="22"/>
      <c r="J17" s="22"/>
      <c r="K17" s="22"/>
      <c r="L17" s="22"/>
      <c r="M17" s="24"/>
      <c r="N17" s="24"/>
      <c r="O17" s="88">
        <v>-21000000</v>
      </c>
      <c r="P17" s="24"/>
    </row>
    <row r="18" spans="1:16" x14ac:dyDescent="0.25">
      <c r="A18" s="22"/>
      <c r="B18" s="2" t="s">
        <v>9</v>
      </c>
      <c r="C18" s="22"/>
      <c r="D18" s="22" t="str">
        <f>VLOOKUP(B18,'master akun'!A4:E43,2)</f>
        <v>Piutang Usaha</v>
      </c>
      <c r="E18" s="22"/>
      <c r="F18" s="22"/>
      <c r="G18" s="87">
        <v>25000000</v>
      </c>
      <c r="H18" s="22"/>
      <c r="I18" s="22"/>
      <c r="J18" s="22"/>
      <c r="K18" s="22"/>
      <c r="L18" s="22"/>
      <c r="M18" s="24"/>
      <c r="N18" s="24"/>
      <c r="O18" s="24"/>
      <c r="P18" s="24"/>
    </row>
    <row r="19" spans="1:16" s="23" customFormat="1" x14ac:dyDescent="0.25">
      <c r="A19" s="24"/>
      <c r="B19" s="2" t="s">
        <v>15</v>
      </c>
      <c r="C19" s="24"/>
      <c r="D19" s="24" t="str">
        <f>VLOOKUP(B19,'master akun'!A4:E43,2)</f>
        <v>Persediaan Barang Dagang</v>
      </c>
      <c r="E19" s="24"/>
      <c r="F19" s="87">
        <v>21000000</v>
      </c>
      <c r="G19" s="87"/>
      <c r="H19" s="24"/>
      <c r="I19" s="24"/>
      <c r="J19" s="24"/>
      <c r="K19" s="24"/>
      <c r="L19" s="24"/>
      <c r="M19" s="24"/>
      <c r="N19" s="24"/>
      <c r="O19" s="24"/>
      <c r="P19" s="24"/>
    </row>
    <row r="20" spans="1:16" s="23" customFormat="1" x14ac:dyDescent="0.25">
      <c r="A20" s="24"/>
      <c r="B20" s="2" t="s">
        <v>61</v>
      </c>
      <c r="C20" s="24"/>
      <c r="D20" s="24" t="str">
        <f>VLOOKUP(B20,'master akun'!A4:E43,2)</f>
        <v>Harga Pokok Penjualan</v>
      </c>
      <c r="E20" s="24"/>
      <c r="F20" s="24"/>
      <c r="G20" s="87">
        <v>21000000</v>
      </c>
      <c r="H20" s="24"/>
      <c r="I20" s="24"/>
      <c r="J20" s="24"/>
      <c r="K20" s="24"/>
      <c r="L20" s="24"/>
      <c r="M20" s="24"/>
      <c r="N20" s="24"/>
      <c r="O20" s="24"/>
      <c r="P20" s="24"/>
    </row>
    <row r="21" spans="1:16" x14ac:dyDescent="0.25">
      <c r="A21" s="86"/>
      <c r="B21" s="86"/>
      <c r="C21" s="86"/>
      <c r="D21" s="86"/>
      <c r="E21" s="86"/>
      <c r="F21" s="126">
        <f>SUM(F5:F20)</f>
        <v>105075000</v>
      </c>
      <c r="G21" s="86">
        <f>SUM(G5:G20)</f>
        <v>105075000</v>
      </c>
      <c r="H21" s="86"/>
      <c r="I21" s="86"/>
      <c r="J21" s="86"/>
      <c r="K21" s="86"/>
      <c r="L21" s="86"/>
      <c r="M21" s="86"/>
      <c r="N21" s="86"/>
      <c r="O21" s="86"/>
      <c r="P21" s="86"/>
    </row>
    <row r="25" spans="1:16" x14ac:dyDescent="0.25">
      <c r="G25" t="s">
        <v>147</v>
      </c>
    </row>
  </sheetData>
  <mergeCells count="10">
    <mergeCell ref="M3:P3"/>
    <mergeCell ref="I3:L3"/>
    <mergeCell ref="A3:A4"/>
    <mergeCell ref="B3:B4"/>
    <mergeCell ref="C3:C4"/>
    <mergeCell ref="D3:D4"/>
    <mergeCell ref="E3:E4"/>
    <mergeCell ref="F3:F4"/>
    <mergeCell ref="G3:G4"/>
    <mergeCell ref="H3:H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opLeftCell="A26" workbookViewId="0">
      <selection activeCell="B34" sqref="B34:B35"/>
    </sheetView>
  </sheetViews>
  <sheetFormatPr defaultRowHeight="15" x14ac:dyDescent="0.25"/>
  <cols>
    <col min="1" max="2" width="18.85546875" customWidth="1"/>
    <col min="3" max="3" width="23.140625" customWidth="1"/>
    <col min="5" max="5" width="18" customWidth="1"/>
    <col min="6" max="6" width="18.7109375" customWidth="1"/>
    <col min="7" max="7" width="19.5703125" customWidth="1"/>
    <col min="8" max="8" width="16.5703125" customWidth="1"/>
  </cols>
  <sheetData>
    <row r="1" spans="1:9" x14ac:dyDescent="0.25">
      <c r="A1" s="101" t="s">
        <v>86</v>
      </c>
      <c r="B1" s="101"/>
      <c r="C1" s="101"/>
      <c r="D1" s="101"/>
      <c r="E1" s="101"/>
      <c r="F1" s="101"/>
      <c r="G1" s="101"/>
      <c r="H1" s="101"/>
    </row>
    <row r="2" spans="1:9" x14ac:dyDescent="0.25">
      <c r="A2" s="101" t="s">
        <v>145</v>
      </c>
      <c r="B2" s="101"/>
      <c r="C2" s="101"/>
      <c r="D2" s="101"/>
      <c r="E2" s="101"/>
      <c r="F2" s="101"/>
      <c r="G2" s="101"/>
      <c r="H2" s="101"/>
    </row>
    <row r="3" spans="1:9" x14ac:dyDescent="0.25">
      <c r="A3" s="23" t="s">
        <v>146</v>
      </c>
      <c r="B3" s="27" t="s">
        <v>3</v>
      </c>
      <c r="C3" s="23"/>
      <c r="D3" s="23"/>
      <c r="E3" s="23"/>
      <c r="F3" s="23" t="s">
        <v>147</v>
      </c>
      <c r="G3" s="23"/>
      <c r="H3" s="23"/>
    </row>
    <row r="4" spans="1:9" x14ac:dyDescent="0.25">
      <c r="A4" s="23" t="s">
        <v>148</v>
      </c>
      <c r="B4" s="23" t="str">
        <f>VLOOKUP(B3,'master akun'!A4:E69,2,)</f>
        <v>Kas Kecil</v>
      </c>
      <c r="C4" s="23"/>
      <c r="D4" s="23"/>
      <c r="E4" s="23"/>
      <c r="F4" s="23"/>
      <c r="G4" s="23"/>
      <c r="H4" s="23"/>
    </row>
    <row r="5" spans="1:9" x14ac:dyDescent="0.25">
      <c r="A5" s="102" t="s">
        <v>92</v>
      </c>
      <c r="B5" s="103" t="s">
        <v>93</v>
      </c>
      <c r="C5" s="103" t="s">
        <v>94</v>
      </c>
      <c r="D5" s="103" t="s">
        <v>149</v>
      </c>
      <c r="E5" s="103" t="s">
        <v>95</v>
      </c>
      <c r="F5" s="103" t="s">
        <v>84</v>
      </c>
      <c r="G5" s="93" t="s">
        <v>96</v>
      </c>
      <c r="H5" s="93"/>
    </row>
    <row r="6" spans="1:9" x14ac:dyDescent="0.25">
      <c r="A6" s="102"/>
      <c r="B6" s="103"/>
      <c r="C6" s="103"/>
      <c r="D6" s="103"/>
      <c r="E6" s="103"/>
      <c r="F6" s="103"/>
      <c r="G6" s="32" t="s">
        <v>95</v>
      </c>
      <c r="H6" s="32" t="s">
        <v>84</v>
      </c>
    </row>
    <row r="7" spans="1:9" x14ac:dyDescent="0.25">
      <c r="A7" s="28"/>
      <c r="B7" s="24"/>
      <c r="C7" s="24" t="s">
        <v>167</v>
      </c>
      <c r="D7" s="24"/>
      <c r="E7" s="25"/>
      <c r="F7" s="87">
        <v>475000</v>
      </c>
      <c r="G7" s="25"/>
      <c r="H7" s="87">
        <v>475000</v>
      </c>
    </row>
    <row r="8" spans="1:9" x14ac:dyDescent="0.25">
      <c r="A8" s="29"/>
      <c r="B8" s="24"/>
      <c r="C8" s="24"/>
      <c r="D8" s="24"/>
      <c r="E8" s="24"/>
      <c r="F8" s="26"/>
      <c r="G8" s="25"/>
      <c r="H8" s="24"/>
    </row>
    <row r="10" spans="1:9" x14ac:dyDescent="0.25">
      <c r="A10" s="23" t="s">
        <v>146</v>
      </c>
      <c r="B10" s="27" t="s">
        <v>5</v>
      </c>
      <c r="C10" s="23"/>
      <c r="D10" s="23"/>
      <c r="E10" s="23"/>
      <c r="F10" s="23" t="s">
        <v>147</v>
      </c>
      <c r="G10" s="23"/>
      <c r="H10" s="23"/>
    </row>
    <row r="11" spans="1:9" x14ac:dyDescent="0.25">
      <c r="A11" s="23" t="s">
        <v>148</v>
      </c>
      <c r="B11" s="23" t="str">
        <f>VLOOKUP(B10,'master akun'!A4:E69,2,)</f>
        <v>Bank</v>
      </c>
      <c r="C11" s="23"/>
      <c r="D11" s="23"/>
      <c r="E11" s="23"/>
      <c r="F11" s="23"/>
      <c r="G11" s="23"/>
      <c r="H11" s="23"/>
    </row>
    <row r="12" spans="1:9" x14ac:dyDescent="0.25">
      <c r="A12" s="102" t="s">
        <v>92</v>
      </c>
      <c r="B12" s="103" t="s">
        <v>93</v>
      </c>
      <c r="C12" s="103" t="s">
        <v>94</v>
      </c>
      <c r="D12" s="103" t="s">
        <v>149</v>
      </c>
      <c r="E12" s="103" t="s">
        <v>95</v>
      </c>
      <c r="F12" s="103" t="s">
        <v>84</v>
      </c>
      <c r="G12" s="93" t="s">
        <v>96</v>
      </c>
      <c r="H12" s="93"/>
      <c r="I12" t="s">
        <v>168</v>
      </c>
    </row>
    <row r="13" spans="1:9" x14ac:dyDescent="0.25">
      <c r="A13" s="102"/>
      <c r="B13" s="103"/>
      <c r="C13" s="103"/>
      <c r="D13" s="103"/>
      <c r="E13" s="103"/>
      <c r="F13" s="103"/>
      <c r="G13" s="85" t="s">
        <v>95</v>
      </c>
      <c r="H13" s="85" t="s">
        <v>84</v>
      </c>
    </row>
    <row r="14" spans="1:9" x14ac:dyDescent="0.25">
      <c r="A14" s="28"/>
      <c r="B14" s="24"/>
      <c r="C14" s="87" t="s">
        <v>169</v>
      </c>
      <c r="D14" s="24"/>
      <c r="E14" s="87">
        <v>25000000</v>
      </c>
      <c r="F14" s="87"/>
      <c r="G14" s="87">
        <v>25000000</v>
      </c>
      <c r="H14" s="24"/>
    </row>
    <row r="15" spans="1:9" x14ac:dyDescent="0.25">
      <c r="A15" s="28"/>
      <c r="B15" s="24"/>
      <c r="C15" s="87" t="s">
        <v>169</v>
      </c>
      <c r="D15" s="24"/>
      <c r="E15" s="87"/>
      <c r="F15" s="87">
        <v>5600000</v>
      </c>
      <c r="G15" s="87">
        <f>SUM(G14-F15)</f>
        <v>19400000</v>
      </c>
      <c r="H15" s="24"/>
    </row>
    <row r="16" spans="1:9" x14ac:dyDescent="0.25">
      <c r="A16" s="28"/>
      <c r="B16" s="24"/>
      <c r="C16" s="87" t="s">
        <v>169</v>
      </c>
      <c r="D16" s="24"/>
      <c r="E16" s="87"/>
      <c r="F16" s="87">
        <v>28000000</v>
      </c>
      <c r="G16" s="87"/>
      <c r="H16" s="87">
        <f>SUM(F16-G15)</f>
        <v>8600000</v>
      </c>
    </row>
    <row r="18" spans="1:8" x14ac:dyDescent="0.25">
      <c r="A18" s="23" t="s">
        <v>146</v>
      </c>
      <c r="B18" s="125" t="s">
        <v>67</v>
      </c>
      <c r="C18" s="23"/>
      <c r="D18" s="23"/>
      <c r="E18" s="23"/>
      <c r="F18" s="23" t="s">
        <v>147</v>
      </c>
      <c r="G18" s="23"/>
      <c r="H18" s="23"/>
    </row>
    <row r="19" spans="1:8" x14ac:dyDescent="0.25">
      <c r="A19" s="23" t="s">
        <v>148</v>
      </c>
      <c r="B19" s="23" t="str">
        <f>VLOOKUP(B18,'master akun'!A18:E83,2,)</f>
        <v>Biaya Listri, Telp dan Air</v>
      </c>
      <c r="C19" s="23"/>
      <c r="D19" s="23"/>
      <c r="E19" s="23"/>
      <c r="F19" s="23"/>
      <c r="G19" s="23"/>
      <c r="H19" s="23"/>
    </row>
    <row r="20" spans="1:8" x14ac:dyDescent="0.25">
      <c r="A20" s="102" t="s">
        <v>92</v>
      </c>
      <c r="B20" s="103" t="s">
        <v>93</v>
      </c>
      <c r="C20" s="103" t="s">
        <v>94</v>
      </c>
      <c r="D20" s="103" t="s">
        <v>149</v>
      </c>
      <c r="E20" s="103" t="s">
        <v>95</v>
      </c>
      <c r="F20" s="103" t="s">
        <v>84</v>
      </c>
      <c r="G20" s="93" t="s">
        <v>96</v>
      </c>
      <c r="H20" s="93"/>
    </row>
    <row r="21" spans="1:8" x14ac:dyDescent="0.25">
      <c r="A21" s="102"/>
      <c r="B21" s="103"/>
      <c r="C21" s="103"/>
      <c r="D21" s="103"/>
      <c r="E21" s="103"/>
      <c r="F21" s="103"/>
      <c r="G21" s="85" t="s">
        <v>95</v>
      </c>
      <c r="H21" s="85" t="s">
        <v>84</v>
      </c>
    </row>
    <row r="22" spans="1:8" x14ac:dyDescent="0.25">
      <c r="A22" s="28"/>
      <c r="B22" s="24"/>
      <c r="C22" s="24" t="s">
        <v>170</v>
      </c>
      <c r="D22" s="24"/>
      <c r="E22" s="87">
        <v>5600000</v>
      </c>
      <c r="F22" s="87"/>
      <c r="G22" s="87">
        <v>5600000</v>
      </c>
      <c r="H22" s="24"/>
    </row>
    <row r="23" spans="1:8" x14ac:dyDescent="0.25">
      <c r="A23" s="29"/>
      <c r="B23" s="24"/>
      <c r="C23" s="24"/>
      <c r="D23" s="24"/>
      <c r="E23" s="24"/>
      <c r="F23" s="26"/>
      <c r="G23" s="25"/>
      <c r="H23" s="24"/>
    </row>
    <row r="25" spans="1:8" x14ac:dyDescent="0.25">
      <c r="A25" s="23" t="s">
        <v>146</v>
      </c>
      <c r="B25" s="125" t="s">
        <v>65</v>
      </c>
      <c r="C25" s="23"/>
      <c r="D25" s="23"/>
      <c r="E25" s="23"/>
      <c r="F25" s="23" t="s">
        <v>147</v>
      </c>
      <c r="G25" s="23"/>
      <c r="H25" s="23"/>
    </row>
    <row r="26" spans="1:8" x14ac:dyDescent="0.25">
      <c r="A26" s="23" t="s">
        <v>148</v>
      </c>
      <c r="B26" s="23" t="str">
        <f>VLOOKUP(B25,'master akun'!A25:E90,2,)</f>
        <v>Biaya Gaji dan Upah adm</v>
      </c>
      <c r="C26" s="23"/>
      <c r="D26" s="23"/>
      <c r="E26" s="23"/>
      <c r="F26" s="23"/>
      <c r="G26" s="23"/>
      <c r="H26" s="23"/>
    </row>
    <row r="27" spans="1:8" x14ac:dyDescent="0.25">
      <c r="A27" s="102" t="s">
        <v>92</v>
      </c>
      <c r="B27" s="103" t="s">
        <v>93</v>
      </c>
      <c r="C27" s="103" t="s">
        <v>94</v>
      </c>
      <c r="D27" s="103" t="s">
        <v>149</v>
      </c>
      <c r="E27" s="103" t="s">
        <v>95</v>
      </c>
      <c r="F27" s="103" t="s">
        <v>84</v>
      </c>
      <c r="G27" s="93" t="s">
        <v>96</v>
      </c>
      <c r="H27" s="93"/>
    </row>
    <row r="28" spans="1:8" x14ac:dyDescent="0.25">
      <c r="A28" s="102"/>
      <c r="B28" s="103"/>
      <c r="C28" s="103"/>
      <c r="D28" s="103"/>
      <c r="E28" s="103"/>
      <c r="F28" s="103"/>
      <c r="G28" s="85" t="s">
        <v>95</v>
      </c>
      <c r="H28" s="85" t="s">
        <v>84</v>
      </c>
    </row>
    <row r="29" spans="1:8" x14ac:dyDescent="0.25">
      <c r="A29" s="28"/>
      <c r="B29" s="24"/>
      <c r="C29" s="24" t="s">
        <v>171</v>
      </c>
      <c r="D29" s="24"/>
      <c r="E29" s="87">
        <v>28000000</v>
      </c>
      <c r="F29" s="87"/>
      <c r="G29" s="87">
        <v>28000000</v>
      </c>
      <c r="H29" s="24"/>
    </row>
    <row r="30" spans="1:8" x14ac:dyDescent="0.25">
      <c r="A30" s="29"/>
      <c r="B30" s="24"/>
      <c r="C30" s="24"/>
      <c r="D30" s="24"/>
      <c r="E30" s="24"/>
      <c r="F30" s="26"/>
      <c r="G30" s="25"/>
      <c r="H30" s="24"/>
    </row>
    <row r="32" spans="1:8" x14ac:dyDescent="0.25">
      <c r="A32" s="23" t="s">
        <v>146</v>
      </c>
      <c r="B32" s="27" t="s">
        <v>9</v>
      </c>
      <c r="C32" s="23"/>
      <c r="D32" s="23"/>
      <c r="E32" s="23"/>
      <c r="F32" s="23" t="s">
        <v>147</v>
      </c>
      <c r="G32" s="23"/>
      <c r="H32" s="23"/>
    </row>
    <row r="33" spans="1:8" x14ac:dyDescent="0.25">
      <c r="A33" s="23" t="s">
        <v>148</v>
      </c>
      <c r="B33" s="23" t="str">
        <f>VLOOKUP(B32,'master akun'!A4:E43,2)</f>
        <v>Piutang Usaha</v>
      </c>
      <c r="C33" s="23"/>
      <c r="D33" s="23"/>
      <c r="E33" s="23"/>
      <c r="F33" s="23"/>
      <c r="G33" s="23"/>
      <c r="H33" s="23"/>
    </row>
    <row r="34" spans="1:8" x14ac:dyDescent="0.25">
      <c r="A34" s="102" t="s">
        <v>92</v>
      </c>
      <c r="B34" s="103" t="s">
        <v>93</v>
      </c>
      <c r="C34" s="103" t="s">
        <v>94</v>
      </c>
      <c r="D34" s="103" t="s">
        <v>149</v>
      </c>
      <c r="E34" s="103" t="s">
        <v>95</v>
      </c>
      <c r="F34" s="103" t="s">
        <v>84</v>
      </c>
      <c r="G34" s="93" t="s">
        <v>96</v>
      </c>
      <c r="H34" s="93"/>
    </row>
    <row r="35" spans="1:8" x14ac:dyDescent="0.25">
      <c r="A35" s="102"/>
      <c r="B35" s="103"/>
      <c r="C35" s="103"/>
      <c r="D35" s="103"/>
      <c r="E35" s="103"/>
      <c r="F35" s="103"/>
      <c r="G35" s="85" t="s">
        <v>95</v>
      </c>
      <c r="H35" s="85" t="s">
        <v>84</v>
      </c>
    </row>
    <row r="36" spans="1:8" x14ac:dyDescent="0.25">
      <c r="A36" s="28"/>
      <c r="B36" s="24"/>
      <c r="C36" s="24" t="s">
        <v>172</v>
      </c>
      <c r="D36" s="24"/>
      <c r="E36" s="87"/>
      <c r="F36" s="87">
        <v>25000000</v>
      </c>
      <c r="G36" s="87"/>
      <c r="H36" s="87">
        <v>25000000</v>
      </c>
    </row>
    <row r="37" spans="1:8" x14ac:dyDescent="0.25">
      <c r="A37" s="29"/>
      <c r="B37" s="24"/>
      <c r="C37" s="24" t="s">
        <v>172</v>
      </c>
      <c r="D37" s="24"/>
      <c r="E37" s="24"/>
      <c r="F37" s="87">
        <v>25000000</v>
      </c>
      <c r="G37" s="25"/>
      <c r="H37" s="87">
        <f>SUM(H36+F37)</f>
        <v>50000000</v>
      </c>
    </row>
    <row r="39" spans="1:8" x14ac:dyDescent="0.25">
      <c r="A39" s="23" t="s">
        <v>146</v>
      </c>
      <c r="B39" s="2" t="s">
        <v>71</v>
      </c>
      <c r="C39" s="23"/>
      <c r="D39" s="23"/>
      <c r="E39" s="23"/>
      <c r="F39" s="23" t="s">
        <v>147</v>
      </c>
      <c r="G39" s="23"/>
      <c r="H39" s="23"/>
    </row>
    <row r="40" spans="1:8" x14ac:dyDescent="0.25">
      <c r="A40" s="23" t="s">
        <v>148</v>
      </c>
      <c r="B40" s="23" t="str">
        <f>VLOOKUP(B39,'master akun'!A4:E43,2)</f>
        <v>Biaya Entertainment</v>
      </c>
      <c r="C40" s="23"/>
      <c r="D40" s="23"/>
      <c r="E40" s="23"/>
      <c r="F40" s="23"/>
      <c r="G40" s="23"/>
      <c r="H40" s="23"/>
    </row>
    <row r="41" spans="1:8" x14ac:dyDescent="0.25">
      <c r="A41" s="99" t="s">
        <v>92</v>
      </c>
      <c r="B41" s="97" t="s">
        <v>93</v>
      </c>
      <c r="C41" s="97" t="s">
        <v>94</v>
      </c>
      <c r="D41" s="97" t="s">
        <v>149</v>
      </c>
      <c r="E41" s="97" t="s">
        <v>95</v>
      </c>
      <c r="F41" s="97" t="s">
        <v>84</v>
      </c>
      <c r="G41" s="94" t="s">
        <v>96</v>
      </c>
      <c r="H41" s="96"/>
    </row>
    <row r="42" spans="1:8" x14ac:dyDescent="0.25">
      <c r="A42" s="100"/>
      <c r="B42" s="98"/>
      <c r="C42" s="98"/>
      <c r="D42" s="98"/>
      <c r="E42" s="98"/>
      <c r="F42" s="98"/>
      <c r="G42" s="85" t="s">
        <v>95</v>
      </c>
      <c r="H42" s="85" t="s">
        <v>84</v>
      </c>
    </row>
    <row r="43" spans="1:8" x14ac:dyDescent="0.25">
      <c r="A43" s="28"/>
      <c r="B43" s="24"/>
      <c r="C43" s="24" t="s">
        <v>173</v>
      </c>
      <c r="D43" s="24"/>
      <c r="E43" s="87">
        <v>475000</v>
      </c>
      <c r="F43" s="87"/>
      <c r="G43" s="87">
        <v>475000</v>
      </c>
      <c r="H43" s="2" t="s">
        <v>59</v>
      </c>
    </row>
    <row r="44" spans="1:8" x14ac:dyDescent="0.25">
      <c r="A44" s="29"/>
      <c r="B44" s="24"/>
      <c r="C44" s="24"/>
      <c r="D44" s="24"/>
      <c r="E44" s="24"/>
      <c r="F44" s="26"/>
      <c r="G44" s="25"/>
      <c r="H44" s="24"/>
    </row>
    <row r="46" spans="1:8" x14ac:dyDescent="0.25">
      <c r="A46" s="23" t="s">
        <v>146</v>
      </c>
      <c r="B46" s="2" t="s">
        <v>59</v>
      </c>
      <c r="C46" s="23"/>
      <c r="D46" s="23"/>
      <c r="E46" s="23"/>
      <c r="F46" s="23" t="s">
        <v>147</v>
      </c>
      <c r="G46" s="23"/>
      <c r="H46" s="23"/>
    </row>
    <row r="47" spans="1:8" x14ac:dyDescent="0.25">
      <c r="A47" s="23" t="s">
        <v>148</v>
      </c>
      <c r="B47" s="23" t="str">
        <f>VLOOKUP(B46,'master akun'!A11:E50,2)</f>
        <v>Retur Penjualan</v>
      </c>
      <c r="C47" s="23"/>
      <c r="D47" s="23"/>
      <c r="E47" s="23"/>
      <c r="F47" s="23"/>
      <c r="G47" s="23"/>
      <c r="H47" s="23"/>
    </row>
    <row r="48" spans="1:8" x14ac:dyDescent="0.25">
      <c r="A48" s="99" t="s">
        <v>92</v>
      </c>
      <c r="B48" s="97" t="s">
        <v>93</v>
      </c>
      <c r="C48" s="97" t="s">
        <v>94</v>
      </c>
      <c r="D48" s="97" t="s">
        <v>149</v>
      </c>
      <c r="E48" s="97" t="s">
        <v>95</v>
      </c>
      <c r="F48" s="97" t="s">
        <v>84</v>
      </c>
      <c r="G48" s="94" t="s">
        <v>96</v>
      </c>
      <c r="H48" s="96"/>
    </row>
    <row r="49" spans="1:8" x14ac:dyDescent="0.25">
      <c r="A49" s="100"/>
      <c r="B49" s="98"/>
      <c r="C49" s="98"/>
      <c r="D49" s="98"/>
      <c r="E49" s="98"/>
      <c r="F49" s="98"/>
      <c r="G49" s="85" t="s">
        <v>95</v>
      </c>
      <c r="H49" s="85" t="s">
        <v>84</v>
      </c>
    </row>
    <row r="50" spans="1:8" x14ac:dyDescent="0.25">
      <c r="A50" s="28"/>
      <c r="B50" s="24"/>
      <c r="C50" s="24" t="s">
        <v>174</v>
      </c>
      <c r="D50" s="24"/>
      <c r="E50" s="87">
        <v>25000000</v>
      </c>
      <c r="F50" s="87"/>
      <c r="G50" s="87">
        <v>25000000</v>
      </c>
      <c r="H50" s="87"/>
    </row>
    <row r="51" spans="1:8" x14ac:dyDescent="0.25">
      <c r="A51" s="29"/>
      <c r="B51" s="24"/>
      <c r="C51" s="24"/>
      <c r="D51" s="24"/>
      <c r="E51" s="24"/>
      <c r="F51" s="26"/>
      <c r="G51" s="25"/>
      <c r="H51" s="24"/>
    </row>
    <row r="53" spans="1:8" x14ac:dyDescent="0.25">
      <c r="A53" s="23" t="s">
        <v>146</v>
      </c>
      <c r="B53" s="2" t="s">
        <v>15</v>
      </c>
      <c r="C53" s="23"/>
      <c r="D53" s="23"/>
      <c r="E53" s="23"/>
      <c r="F53" s="23" t="s">
        <v>147</v>
      </c>
      <c r="G53" s="23"/>
      <c r="H53" s="23"/>
    </row>
    <row r="54" spans="1:8" x14ac:dyDescent="0.25">
      <c r="A54" s="23" t="s">
        <v>148</v>
      </c>
      <c r="B54" s="23" t="str">
        <f>VLOOKUP(B53,'master akun'!A4:E43,2)</f>
        <v>Persediaan Barang Dagang</v>
      </c>
      <c r="C54" s="23"/>
      <c r="D54" s="23"/>
      <c r="E54" s="23"/>
      <c r="F54" s="23"/>
      <c r="G54" s="23"/>
      <c r="H54" s="23"/>
    </row>
    <row r="55" spans="1:8" x14ac:dyDescent="0.25">
      <c r="A55" s="99" t="s">
        <v>92</v>
      </c>
      <c r="B55" s="97" t="s">
        <v>93</v>
      </c>
      <c r="C55" s="97" t="s">
        <v>94</v>
      </c>
      <c r="D55" s="97" t="s">
        <v>149</v>
      </c>
      <c r="E55" s="97" t="s">
        <v>95</v>
      </c>
      <c r="F55" s="97" t="s">
        <v>84</v>
      </c>
      <c r="G55" s="94" t="s">
        <v>96</v>
      </c>
      <c r="H55" s="96"/>
    </row>
    <row r="56" spans="1:8" x14ac:dyDescent="0.25">
      <c r="A56" s="100"/>
      <c r="B56" s="98"/>
      <c r="C56" s="98"/>
      <c r="D56" s="98"/>
      <c r="E56" s="98"/>
      <c r="F56" s="98"/>
      <c r="G56" s="85" t="s">
        <v>95</v>
      </c>
      <c r="H56" s="85" t="s">
        <v>84</v>
      </c>
    </row>
    <row r="57" spans="1:8" x14ac:dyDescent="0.25">
      <c r="A57" s="28"/>
      <c r="B57" s="24"/>
      <c r="C57" s="24" t="s">
        <v>175</v>
      </c>
      <c r="D57" s="24"/>
      <c r="E57" s="87">
        <v>21000000</v>
      </c>
      <c r="F57" s="87"/>
      <c r="G57" s="87">
        <v>21000000</v>
      </c>
      <c r="H57" s="87"/>
    </row>
    <row r="58" spans="1:8" x14ac:dyDescent="0.25">
      <c r="A58" s="29"/>
      <c r="B58" s="24"/>
      <c r="C58" s="24"/>
      <c r="D58" s="24"/>
      <c r="E58" s="24"/>
      <c r="F58" s="26"/>
      <c r="G58" s="25"/>
      <c r="H58" s="24"/>
    </row>
    <row r="60" spans="1:8" x14ac:dyDescent="0.25">
      <c r="A60" s="23" t="s">
        <v>146</v>
      </c>
      <c r="B60" s="2" t="s">
        <v>61</v>
      </c>
      <c r="C60" s="23"/>
      <c r="D60" s="23"/>
      <c r="E60" s="23"/>
      <c r="F60" s="23" t="s">
        <v>147</v>
      </c>
      <c r="G60" s="23"/>
      <c r="H60" s="23"/>
    </row>
    <row r="61" spans="1:8" x14ac:dyDescent="0.25">
      <c r="A61" s="23" t="s">
        <v>148</v>
      </c>
      <c r="B61" s="23" t="str">
        <f>VLOOKUP(B60,'master akun'!A25:E64,2)</f>
        <v>Harga Pokok Penjualan</v>
      </c>
      <c r="C61" s="23"/>
      <c r="D61" s="23"/>
      <c r="E61" s="23"/>
      <c r="F61" s="23"/>
      <c r="G61" s="23"/>
      <c r="H61" s="23"/>
    </row>
    <row r="62" spans="1:8" x14ac:dyDescent="0.25">
      <c r="A62" s="99" t="s">
        <v>92</v>
      </c>
      <c r="B62" s="97" t="s">
        <v>93</v>
      </c>
      <c r="C62" s="97" t="s">
        <v>94</v>
      </c>
      <c r="D62" s="97" t="s">
        <v>149</v>
      </c>
      <c r="E62" s="97" t="s">
        <v>95</v>
      </c>
      <c r="F62" s="97" t="s">
        <v>84</v>
      </c>
      <c r="G62" s="94" t="s">
        <v>96</v>
      </c>
      <c r="H62" s="96"/>
    </row>
    <row r="63" spans="1:8" x14ac:dyDescent="0.25">
      <c r="A63" s="100"/>
      <c r="B63" s="98"/>
      <c r="C63" s="98"/>
      <c r="D63" s="98"/>
      <c r="E63" s="98"/>
      <c r="F63" s="98"/>
      <c r="G63" s="85" t="s">
        <v>95</v>
      </c>
      <c r="H63" s="85" t="s">
        <v>84</v>
      </c>
    </row>
    <row r="64" spans="1:8" x14ac:dyDescent="0.25">
      <c r="A64" s="28"/>
      <c r="B64" s="24"/>
      <c r="C64" s="24" t="s">
        <v>176</v>
      </c>
      <c r="D64" s="24"/>
      <c r="E64" s="25"/>
      <c r="F64" s="87">
        <v>21000000</v>
      </c>
      <c r="G64" s="25"/>
      <c r="H64" s="87">
        <v>21000000</v>
      </c>
    </row>
    <row r="65" spans="1:8" x14ac:dyDescent="0.25">
      <c r="A65" s="29"/>
      <c r="B65" s="24"/>
      <c r="C65" s="24"/>
      <c r="D65" s="24"/>
      <c r="E65" s="24"/>
      <c r="F65" s="26"/>
      <c r="G65" s="25"/>
      <c r="H65" s="24"/>
    </row>
  </sheetData>
  <mergeCells count="65">
    <mergeCell ref="F62:F63"/>
    <mergeCell ref="G62:H62"/>
    <mergeCell ref="A62:A63"/>
    <mergeCell ref="B62:B63"/>
    <mergeCell ref="C62:C63"/>
    <mergeCell ref="D62:D63"/>
    <mergeCell ref="E62:E63"/>
    <mergeCell ref="F48:F49"/>
    <mergeCell ref="G48:H48"/>
    <mergeCell ref="A55:A56"/>
    <mergeCell ref="B55:B56"/>
    <mergeCell ref="C55:C56"/>
    <mergeCell ref="D55:D56"/>
    <mergeCell ref="E55:E56"/>
    <mergeCell ref="F55:F56"/>
    <mergeCell ref="G55:H55"/>
    <mergeCell ref="A48:A49"/>
    <mergeCell ref="B48:B49"/>
    <mergeCell ref="C48:C49"/>
    <mergeCell ref="D48:D49"/>
    <mergeCell ref="E48:E49"/>
    <mergeCell ref="F41:F42"/>
    <mergeCell ref="G41:H41"/>
    <mergeCell ref="A41:A42"/>
    <mergeCell ref="B41:B42"/>
    <mergeCell ref="C41:C42"/>
    <mergeCell ref="D41:D42"/>
    <mergeCell ref="E41:E42"/>
    <mergeCell ref="F27:F28"/>
    <mergeCell ref="G27:H27"/>
    <mergeCell ref="A34:A35"/>
    <mergeCell ref="B34:B35"/>
    <mergeCell ref="C34:C35"/>
    <mergeCell ref="D34:D35"/>
    <mergeCell ref="E34:E35"/>
    <mergeCell ref="F34:F35"/>
    <mergeCell ref="G34:H34"/>
    <mergeCell ref="A27:A28"/>
    <mergeCell ref="B27:B28"/>
    <mergeCell ref="C27:C28"/>
    <mergeCell ref="D27:D28"/>
    <mergeCell ref="E27:E28"/>
    <mergeCell ref="F12:F13"/>
    <mergeCell ref="G12:H12"/>
    <mergeCell ref="A20:A21"/>
    <mergeCell ref="B20:B21"/>
    <mergeCell ref="C20:C21"/>
    <mergeCell ref="D20:D21"/>
    <mergeCell ref="E20:E21"/>
    <mergeCell ref="F20:F21"/>
    <mergeCell ref="G20:H20"/>
    <mergeCell ref="A12:A13"/>
    <mergeCell ref="B12:B13"/>
    <mergeCell ref="C12:C13"/>
    <mergeCell ref="D12:D13"/>
    <mergeCell ref="E12:E13"/>
    <mergeCell ref="A1:H1"/>
    <mergeCell ref="A2:H2"/>
    <mergeCell ref="G5:H5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workbookViewId="0">
      <selection activeCell="G31" sqref="G31"/>
    </sheetView>
  </sheetViews>
  <sheetFormatPr defaultRowHeight="15" x14ac:dyDescent="0.25"/>
  <cols>
    <col min="1" max="1" width="17.28515625" customWidth="1"/>
    <col min="2" max="2" width="8.28515625" customWidth="1"/>
    <col min="3" max="3" width="15.7109375" customWidth="1"/>
    <col min="4" max="4" width="6.5703125" customWidth="1"/>
    <col min="5" max="5" width="14.5703125" customWidth="1"/>
    <col min="6" max="6" width="14.28515625" customWidth="1"/>
    <col min="7" max="7" width="15" customWidth="1"/>
    <col min="8" max="8" width="13.5703125" customWidth="1"/>
    <col min="10" max="10" width="18.42578125" customWidth="1"/>
    <col min="14" max="14" width="3.140625" customWidth="1"/>
    <col min="15" max="15" width="20" customWidth="1"/>
    <col min="16" max="16" width="19.42578125" customWidth="1"/>
  </cols>
  <sheetData>
    <row r="1" spans="1:17" x14ac:dyDescent="0.25">
      <c r="A1" s="101" t="s">
        <v>86</v>
      </c>
      <c r="B1" s="101"/>
      <c r="C1" s="101"/>
      <c r="D1" s="101"/>
      <c r="E1" s="101"/>
      <c r="F1" s="101"/>
      <c r="G1" s="101"/>
      <c r="H1" s="101"/>
      <c r="I1" s="9"/>
      <c r="J1" s="101" t="s">
        <v>86</v>
      </c>
      <c r="K1" s="101"/>
      <c r="L1" s="101"/>
      <c r="M1" s="101"/>
      <c r="N1" s="101"/>
      <c r="O1" s="101"/>
      <c r="P1" s="101"/>
      <c r="Q1" s="101"/>
    </row>
    <row r="2" spans="1:17" x14ac:dyDescent="0.25">
      <c r="A2" s="101" t="s">
        <v>97</v>
      </c>
      <c r="B2" s="101"/>
      <c r="C2" s="101"/>
      <c r="D2" s="101"/>
      <c r="E2" s="101"/>
      <c r="F2" s="101"/>
      <c r="G2" s="101"/>
      <c r="H2" s="101"/>
      <c r="I2" s="9"/>
      <c r="J2" s="101" t="s">
        <v>98</v>
      </c>
      <c r="K2" s="101"/>
      <c r="L2" s="101"/>
      <c r="M2" s="101"/>
      <c r="N2" s="101"/>
      <c r="O2" s="101"/>
      <c r="P2" s="101"/>
      <c r="Q2" s="101"/>
    </row>
    <row r="3" spans="1:17" x14ac:dyDescent="0.25">
      <c r="A3" s="105"/>
      <c r="B3" s="105"/>
      <c r="C3" s="105"/>
      <c r="D3" s="105"/>
      <c r="E3" s="105"/>
      <c r="F3" s="105"/>
      <c r="G3" s="105"/>
      <c r="H3" s="105"/>
      <c r="I3" s="9"/>
      <c r="J3" s="9"/>
      <c r="K3" s="9"/>
      <c r="L3" s="9"/>
      <c r="M3" s="9"/>
      <c r="N3" s="9"/>
      <c r="O3" s="9"/>
      <c r="P3" s="9"/>
      <c r="Q3" s="9"/>
    </row>
    <row r="5" spans="1:17" x14ac:dyDescent="0.25">
      <c r="A5" s="104" t="s">
        <v>99</v>
      </c>
      <c r="B5" s="104"/>
      <c r="C5" s="33" t="s">
        <v>100</v>
      </c>
      <c r="D5" s="33"/>
      <c r="E5" s="33"/>
      <c r="F5" s="33"/>
      <c r="G5" s="33"/>
      <c r="H5" s="33"/>
      <c r="I5" s="34"/>
      <c r="J5" s="104" t="s">
        <v>101</v>
      </c>
      <c r="K5" s="104"/>
      <c r="L5" s="35" t="s">
        <v>102</v>
      </c>
      <c r="M5" s="33"/>
      <c r="N5" s="33"/>
      <c r="O5" s="33"/>
      <c r="P5" s="33"/>
      <c r="Q5" s="33"/>
    </row>
    <row r="6" spans="1:17" x14ac:dyDescent="0.25">
      <c r="A6" s="104" t="s">
        <v>103</v>
      </c>
      <c r="B6" s="104"/>
      <c r="C6" s="104" t="s">
        <v>104</v>
      </c>
      <c r="D6" s="104"/>
      <c r="E6" s="104"/>
      <c r="F6" s="104"/>
      <c r="G6" s="104"/>
      <c r="H6" s="104"/>
      <c r="I6" s="34"/>
      <c r="J6" s="104" t="s">
        <v>105</v>
      </c>
      <c r="K6" s="104"/>
      <c r="L6" s="104" t="s">
        <v>106</v>
      </c>
      <c r="M6" s="104"/>
      <c r="N6" s="104"/>
      <c r="O6" s="104"/>
      <c r="P6" s="104"/>
      <c r="Q6" s="104"/>
    </row>
    <row r="7" spans="1:17" x14ac:dyDescent="0.25">
      <c r="A7" s="36"/>
      <c r="B7" s="36"/>
      <c r="C7" s="36"/>
      <c r="D7" s="36"/>
      <c r="E7" s="36"/>
      <c r="F7" s="36"/>
      <c r="G7" s="36"/>
      <c r="H7" s="36"/>
      <c r="I7" s="34"/>
      <c r="J7" s="36"/>
      <c r="K7" s="36"/>
      <c r="L7" s="36"/>
      <c r="M7" s="36"/>
      <c r="N7" s="36"/>
      <c r="O7" s="36"/>
      <c r="P7" s="36"/>
      <c r="Q7" s="36"/>
    </row>
    <row r="8" spans="1:17" x14ac:dyDescent="0.25">
      <c r="A8" s="103" t="s">
        <v>92</v>
      </c>
      <c r="B8" s="99" t="s">
        <v>93</v>
      </c>
      <c r="C8" s="97" t="s">
        <v>94</v>
      </c>
      <c r="D8" s="103" t="s">
        <v>2</v>
      </c>
      <c r="E8" s="103" t="s">
        <v>95</v>
      </c>
      <c r="F8" s="103" t="s">
        <v>84</v>
      </c>
      <c r="G8" s="93" t="s">
        <v>96</v>
      </c>
      <c r="H8" s="93"/>
      <c r="I8" s="34"/>
      <c r="J8" s="103" t="s">
        <v>92</v>
      </c>
      <c r="K8" s="99" t="s">
        <v>93</v>
      </c>
      <c r="L8" s="103" t="s">
        <v>94</v>
      </c>
      <c r="M8" s="103" t="s">
        <v>2</v>
      </c>
      <c r="N8" s="103" t="s">
        <v>95</v>
      </c>
      <c r="O8" s="103" t="s">
        <v>84</v>
      </c>
      <c r="P8" s="93" t="s">
        <v>96</v>
      </c>
      <c r="Q8" s="93"/>
    </row>
    <row r="9" spans="1:17" x14ac:dyDescent="0.25">
      <c r="A9" s="103"/>
      <c r="B9" s="100"/>
      <c r="C9" s="98"/>
      <c r="D9" s="103"/>
      <c r="E9" s="103"/>
      <c r="F9" s="103"/>
      <c r="G9" s="32" t="s">
        <v>95</v>
      </c>
      <c r="H9" s="32" t="s">
        <v>84</v>
      </c>
      <c r="I9" s="34"/>
      <c r="J9" s="103"/>
      <c r="K9" s="100"/>
      <c r="L9" s="103"/>
      <c r="M9" s="103"/>
      <c r="N9" s="103"/>
      <c r="O9" s="103"/>
      <c r="P9" s="32" t="s">
        <v>95</v>
      </c>
      <c r="Q9" s="32" t="s">
        <v>84</v>
      </c>
    </row>
    <row r="10" spans="1:17" x14ac:dyDescent="0.25">
      <c r="A10" s="37"/>
      <c r="B10" s="38"/>
      <c r="C10" s="39" t="s">
        <v>162</v>
      </c>
      <c r="D10" s="38"/>
      <c r="E10" s="89"/>
      <c r="F10" s="89"/>
      <c r="G10" s="89">
        <v>104000000</v>
      </c>
      <c r="H10" s="89"/>
      <c r="I10" s="34"/>
      <c r="J10" s="37"/>
      <c r="K10" s="38"/>
      <c r="L10" s="39"/>
      <c r="M10" s="38"/>
      <c r="N10" s="38"/>
      <c r="O10" s="38"/>
      <c r="P10" s="40"/>
      <c r="Q10" s="38"/>
    </row>
    <row r="11" spans="1:17" x14ac:dyDescent="0.25">
      <c r="A11" s="41"/>
      <c r="B11" s="38"/>
      <c r="C11" s="39"/>
      <c r="D11" s="38"/>
      <c r="E11" s="89"/>
      <c r="F11" s="89"/>
      <c r="G11" s="89"/>
      <c r="H11" s="89"/>
      <c r="I11" s="34"/>
      <c r="J11" s="41"/>
      <c r="K11" s="38"/>
      <c r="L11" s="39"/>
      <c r="M11" s="38"/>
      <c r="N11" s="38"/>
      <c r="O11" s="42"/>
      <c r="P11" s="43"/>
      <c r="Q11" s="38"/>
    </row>
    <row r="12" spans="1:17" x14ac:dyDescent="0.25">
      <c r="A12" s="44"/>
      <c r="B12" s="45"/>
      <c r="C12" s="46"/>
      <c r="D12" s="45"/>
      <c r="E12" s="90"/>
      <c r="F12" s="90"/>
      <c r="G12" s="90"/>
      <c r="H12" s="90"/>
      <c r="I12" s="34"/>
      <c r="J12" s="47"/>
      <c r="K12" s="48"/>
      <c r="L12" s="49"/>
      <c r="M12" s="48"/>
      <c r="N12" s="50"/>
      <c r="O12" s="48"/>
      <c r="P12" s="51"/>
      <c r="Q12" s="48"/>
    </row>
    <row r="13" spans="1:17" x14ac:dyDescent="0.25">
      <c r="A13" s="41"/>
      <c r="B13" s="38"/>
      <c r="C13" s="39"/>
      <c r="D13" s="38"/>
      <c r="E13" s="89"/>
      <c r="F13" s="89"/>
      <c r="G13" s="89"/>
      <c r="H13" s="89"/>
      <c r="I13" s="34"/>
      <c r="J13" s="35" t="s">
        <v>101</v>
      </c>
      <c r="K13" s="35"/>
      <c r="L13" s="33" t="s">
        <v>107</v>
      </c>
      <c r="M13" s="33"/>
      <c r="N13" s="33"/>
      <c r="O13" s="33"/>
      <c r="P13" s="33"/>
      <c r="Q13" s="33"/>
    </row>
    <row r="14" spans="1:17" x14ac:dyDescent="0.25">
      <c r="A14" s="41"/>
      <c r="B14" s="38"/>
      <c r="C14" s="39"/>
      <c r="D14" s="38"/>
      <c r="E14" s="89"/>
      <c r="F14" s="89"/>
      <c r="G14" s="52"/>
      <c r="H14" s="89"/>
      <c r="I14" s="34"/>
      <c r="J14" s="35" t="s">
        <v>105</v>
      </c>
      <c r="K14" s="35"/>
      <c r="L14" s="35" t="s">
        <v>108</v>
      </c>
      <c r="M14" s="35"/>
      <c r="N14" s="35"/>
      <c r="O14" s="35"/>
      <c r="P14" s="35"/>
      <c r="Q14" s="35"/>
    </row>
    <row r="15" spans="1:17" x14ac:dyDescent="0.25">
      <c r="A15" s="34"/>
      <c r="B15" s="34"/>
      <c r="C15" s="34"/>
      <c r="D15" s="34"/>
      <c r="E15" s="34"/>
      <c r="F15" s="34"/>
      <c r="G15" s="34"/>
      <c r="H15" s="34"/>
      <c r="I15" s="34"/>
      <c r="J15" s="36"/>
      <c r="K15" s="36"/>
      <c r="L15" s="36"/>
      <c r="M15" s="36"/>
      <c r="N15" s="36"/>
      <c r="O15" s="36"/>
      <c r="P15" s="36"/>
      <c r="Q15" s="36"/>
    </row>
    <row r="16" spans="1:17" x14ac:dyDescent="0.25">
      <c r="A16" s="35" t="s">
        <v>99</v>
      </c>
      <c r="B16" s="35"/>
      <c r="C16" s="35" t="s">
        <v>109</v>
      </c>
      <c r="D16" s="35"/>
      <c r="E16" s="35"/>
      <c r="F16" s="35"/>
      <c r="G16" s="35"/>
      <c r="H16" s="35"/>
      <c r="I16" s="34"/>
      <c r="J16" s="97" t="s">
        <v>92</v>
      </c>
      <c r="K16" s="99" t="s">
        <v>93</v>
      </c>
      <c r="L16" s="97" t="s">
        <v>94</v>
      </c>
      <c r="M16" s="97" t="s">
        <v>2</v>
      </c>
      <c r="N16" s="97" t="s">
        <v>95</v>
      </c>
      <c r="O16" s="97" t="s">
        <v>84</v>
      </c>
      <c r="P16" s="94" t="s">
        <v>96</v>
      </c>
      <c r="Q16" s="96"/>
    </row>
    <row r="17" spans="1:17" x14ac:dyDescent="0.25">
      <c r="A17" s="35" t="s">
        <v>103</v>
      </c>
      <c r="B17" s="35"/>
      <c r="C17" s="35" t="s">
        <v>110</v>
      </c>
      <c r="D17" s="35"/>
      <c r="E17" s="35"/>
      <c r="F17" s="35"/>
      <c r="G17" s="35"/>
      <c r="H17" s="35"/>
      <c r="I17" s="34"/>
      <c r="J17" s="98"/>
      <c r="K17" s="100"/>
      <c r="L17" s="98"/>
      <c r="M17" s="98"/>
      <c r="N17" s="98"/>
      <c r="O17" s="98"/>
      <c r="P17" s="32" t="s">
        <v>95</v>
      </c>
      <c r="Q17" s="32" t="s">
        <v>84</v>
      </c>
    </row>
    <row r="18" spans="1:17" x14ac:dyDescent="0.25">
      <c r="A18" s="36"/>
      <c r="B18" s="36"/>
      <c r="C18" s="36"/>
      <c r="D18" s="36"/>
      <c r="E18" s="36"/>
      <c r="F18" s="36"/>
      <c r="G18" s="36"/>
      <c r="H18" s="36"/>
      <c r="I18" s="34"/>
      <c r="J18" s="37"/>
      <c r="K18" s="38"/>
      <c r="L18" s="39"/>
      <c r="M18" s="38"/>
      <c r="N18" s="38"/>
      <c r="O18" s="38"/>
      <c r="P18" s="40"/>
      <c r="Q18" s="38"/>
    </row>
    <row r="19" spans="1:17" x14ac:dyDescent="0.25">
      <c r="A19" s="99" t="s">
        <v>92</v>
      </c>
      <c r="B19" s="99" t="s">
        <v>93</v>
      </c>
      <c r="C19" s="99" t="s">
        <v>94</v>
      </c>
      <c r="D19" s="99" t="s">
        <v>2</v>
      </c>
      <c r="E19" s="99" t="s">
        <v>95</v>
      </c>
      <c r="F19" s="99" t="s">
        <v>84</v>
      </c>
      <c r="G19" s="94" t="s">
        <v>96</v>
      </c>
      <c r="H19" s="96"/>
      <c r="I19" s="34"/>
      <c r="J19" s="41"/>
      <c r="K19" s="38"/>
      <c r="L19" s="39"/>
      <c r="M19" s="38"/>
      <c r="N19" s="38"/>
      <c r="O19" s="42"/>
      <c r="P19" s="43"/>
      <c r="Q19" s="38"/>
    </row>
    <row r="20" spans="1:17" x14ac:dyDescent="0.25">
      <c r="A20" s="100"/>
      <c r="B20" s="100"/>
      <c r="C20" s="100"/>
      <c r="D20" s="100"/>
      <c r="E20" s="100"/>
      <c r="F20" s="100"/>
      <c r="G20" s="32" t="s">
        <v>95</v>
      </c>
      <c r="H20" s="32" t="s">
        <v>84</v>
      </c>
      <c r="I20" s="34"/>
      <c r="J20" s="47"/>
      <c r="K20" s="48"/>
      <c r="L20" s="49"/>
      <c r="M20" s="48"/>
      <c r="N20" s="50"/>
      <c r="O20" s="48"/>
      <c r="P20" s="51"/>
      <c r="Q20" s="48"/>
    </row>
    <row r="21" spans="1:17" x14ac:dyDescent="0.25">
      <c r="A21" s="37"/>
      <c r="B21" s="38"/>
      <c r="C21" s="38" t="s">
        <v>162</v>
      </c>
      <c r="D21" s="38"/>
      <c r="E21" s="38"/>
      <c r="F21" s="38"/>
      <c r="G21" s="89">
        <v>77500000</v>
      </c>
      <c r="H21" s="38"/>
      <c r="I21" s="34"/>
      <c r="J21" s="47"/>
      <c r="K21" s="48"/>
      <c r="L21" s="49"/>
      <c r="M21" s="48"/>
      <c r="N21" s="48"/>
      <c r="O21" s="48"/>
      <c r="P21" s="51"/>
      <c r="Q21" s="48"/>
    </row>
    <row r="22" spans="1:17" x14ac:dyDescent="0.25">
      <c r="A22" s="41"/>
      <c r="B22" s="38"/>
      <c r="C22" s="38"/>
      <c r="D22" s="38"/>
      <c r="E22" s="38"/>
      <c r="F22" s="42"/>
      <c r="G22" s="43"/>
      <c r="H22" s="38"/>
      <c r="I22" s="34"/>
      <c r="J22" s="47"/>
      <c r="K22" s="48"/>
      <c r="L22" s="49"/>
      <c r="M22" s="48"/>
      <c r="N22" s="48"/>
      <c r="O22" s="48"/>
      <c r="P22" s="53"/>
      <c r="Q22" s="48"/>
    </row>
    <row r="23" spans="1:17" x14ac:dyDescent="0.25">
      <c r="A23" s="41"/>
      <c r="B23" s="38"/>
      <c r="C23" s="38"/>
      <c r="D23" s="38"/>
      <c r="E23" s="42"/>
      <c r="F23" s="38"/>
      <c r="G23" s="43"/>
      <c r="H23" s="38"/>
      <c r="I23" s="34"/>
      <c r="J23" s="34"/>
      <c r="K23" s="34"/>
      <c r="L23" s="34"/>
      <c r="M23" s="34"/>
      <c r="N23" s="34"/>
      <c r="O23" s="34"/>
      <c r="P23" s="34"/>
      <c r="Q23" s="34"/>
    </row>
    <row r="24" spans="1:17" x14ac:dyDescent="0.25">
      <c r="A24" s="41"/>
      <c r="B24" s="38"/>
      <c r="C24" s="38"/>
      <c r="D24" s="38"/>
      <c r="E24" s="42"/>
      <c r="F24" s="38"/>
      <c r="G24" s="52"/>
      <c r="H24" s="38"/>
      <c r="I24" s="34"/>
      <c r="J24" s="34"/>
      <c r="K24" s="34"/>
      <c r="L24" s="34"/>
      <c r="M24" s="34"/>
      <c r="N24" s="34"/>
      <c r="O24" s="34"/>
      <c r="P24" s="34"/>
      <c r="Q24" s="34"/>
    </row>
    <row r="25" spans="1:17" x14ac:dyDescent="0.25">
      <c r="A25" s="48"/>
      <c r="B25" s="48"/>
      <c r="C25" s="48"/>
      <c r="D25" s="48"/>
      <c r="E25" s="48"/>
      <c r="F25" s="48"/>
      <c r="G25" s="48"/>
      <c r="H25" s="48"/>
      <c r="I25" s="34"/>
      <c r="J25" s="34"/>
      <c r="K25" s="34"/>
      <c r="L25" s="34"/>
      <c r="M25" s="34"/>
      <c r="N25" s="34"/>
      <c r="O25" s="34"/>
      <c r="P25" s="34"/>
      <c r="Q25" s="34"/>
    </row>
    <row r="26" spans="1:17" x14ac:dyDescent="0.25">
      <c r="A26" s="35" t="s">
        <v>99</v>
      </c>
      <c r="B26" s="35"/>
      <c r="C26" s="35" t="s">
        <v>111</v>
      </c>
      <c r="D26" s="35"/>
      <c r="E26" s="35"/>
      <c r="F26" s="35"/>
      <c r="G26" s="35"/>
      <c r="H26" s="35"/>
      <c r="I26" s="34"/>
      <c r="J26" s="34"/>
      <c r="K26" s="34"/>
      <c r="L26" s="34"/>
      <c r="M26" s="34"/>
      <c r="N26" s="34"/>
      <c r="O26" s="34"/>
      <c r="P26" s="34"/>
      <c r="Q26" s="34"/>
    </row>
    <row r="27" spans="1:17" x14ac:dyDescent="0.25">
      <c r="A27" s="35" t="s">
        <v>103</v>
      </c>
      <c r="B27" s="35"/>
      <c r="C27" s="35" t="s">
        <v>112</v>
      </c>
      <c r="D27" s="35"/>
      <c r="E27" s="35"/>
      <c r="F27" s="35"/>
      <c r="G27" s="35"/>
      <c r="H27" s="35"/>
      <c r="I27" s="34"/>
      <c r="J27" s="34"/>
      <c r="K27" s="34"/>
      <c r="L27" s="34"/>
      <c r="M27" s="34"/>
      <c r="N27" s="34"/>
      <c r="O27" s="34"/>
      <c r="P27" s="34"/>
      <c r="Q27" s="34"/>
    </row>
    <row r="28" spans="1:17" x14ac:dyDescent="0.25">
      <c r="A28" s="36"/>
      <c r="B28" s="36"/>
      <c r="C28" s="36"/>
      <c r="D28" s="36"/>
      <c r="E28" s="36"/>
      <c r="F28" s="36"/>
      <c r="G28" s="36"/>
      <c r="H28" s="36"/>
      <c r="I28" s="34"/>
      <c r="J28" s="34"/>
      <c r="K28" s="34"/>
      <c r="L28" s="34"/>
      <c r="M28" s="34"/>
      <c r="N28" s="34"/>
      <c r="O28" s="34"/>
      <c r="P28" s="34"/>
      <c r="Q28" s="34"/>
    </row>
    <row r="29" spans="1:17" x14ac:dyDescent="0.25">
      <c r="A29" s="99" t="s">
        <v>92</v>
      </c>
      <c r="B29" s="99" t="s">
        <v>93</v>
      </c>
      <c r="C29" s="99" t="s">
        <v>94</v>
      </c>
      <c r="D29" s="99" t="s">
        <v>2</v>
      </c>
      <c r="E29" s="99" t="s">
        <v>95</v>
      </c>
      <c r="F29" s="99" t="s">
        <v>84</v>
      </c>
      <c r="G29" s="94" t="s">
        <v>96</v>
      </c>
      <c r="H29" s="96"/>
      <c r="I29" s="34"/>
      <c r="J29" s="34"/>
      <c r="K29" s="34"/>
      <c r="L29" s="34"/>
      <c r="M29" s="34"/>
      <c r="N29" s="34"/>
      <c r="O29" s="34"/>
      <c r="P29" s="34"/>
      <c r="Q29" s="34"/>
    </row>
    <row r="30" spans="1:17" x14ac:dyDescent="0.25">
      <c r="A30" s="100"/>
      <c r="B30" s="100"/>
      <c r="C30" s="100"/>
      <c r="D30" s="100"/>
      <c r="E30" s="100"/>
      <c r="F30" s="100"/>
      <c r="G30" s="32" t="s">
        <v>95</v>
      </c>
      <c r="H30" s="32" t="s">
        <v>84</v>
      </c>
      <c r="I30" s="34"/>
      <c r="J30" s="34"/>
      <c r="K30" s="34"/>
      <c r="L30" s="34"/>
      <c r="M30" s="34"/>
      <c r="N30" s="34"/>
      <c r="O30" s="34"/>
      <c r="P30" s="34"/>
      <c r="Q30" s="34"/>
    </row>
    <row r="31" spans="1:17" x14ac:dyDescent="0.25">
      <c r="A31" s="37"/>
      <c r="B31" s="38"/>
      <c r="C31" s="38" t="s">
        <v>162</v>
      </c>
      <c r="D31" s="38"/>
      <c r="E31" s="38"/>
      <c r="F31" s="38"/>
      <c r="G31" s="89">
        <v>50000000</v>
      </c>
      <c r="H31" s="38"/>
      <c r="I31" s="34"/>
      <c r="J31" s="34"/>
      <c r="K31" s="34"/>
      <c r="L31" s="34"/>
      <c r="M31" s="34"/>
      <c r="N31" s="34"/>
      <c r="O31" s="34"/>
      <c r="P31" s="34"/>
      <c r="Q31" s="34"/>
    </row>
    <row r="32" spans="1:17" x14ac:dyDescent="0.25">
      <c r="A32" s="41"/>
      <c r="B32" s="38"/>
      <c r="C32" s="38"/>
      <c r="D32" s="38"/>
      <c r="E32" s="42"/>
      <c r="F32" s="38"/>
      <c r="G32" s="43"/>
      <c r="H32" s="38"/>
      <c r="I32" s="34"/>
      <c r="J32" s="34"/>
      <c r="K32" s="34"/>
      <c r="L32" s="34"/>
      <c r="M32" s="34"/>
      <c r="N32" s="34"/>
      <c r="O32" s="34"/>
      <c r="P32" s="34"/>
      <c r="Q32" s="34"/>
    </row>
    <row r="33" spans="1:17" x14ac:dyDescent="0.25">
      <c r="A33" s="54"/>
      <c r="B33" s="38"/>
      <c r="C33" s="38"/>
      <c r="D33" s="38"/>
      <c r="E33" s="38"/>
      <c r="F33" s="42"/>
      <c r="G33" s="43"/>
      <c r="H33" s="38"/>
      <c r="I33" s="34"/>
      <c r="J33" s="34"/>
      <c r="K33" s="34"/>
      <c r="L33" s="34"/>
      <c r="M33" s="34"/>
      <c r="N33" s="34"/>
      <c r="O33" s="34"/>
      <c r="P33" s="34"/>
      <c r="Q33" s="34"/>
    </row>
    <row r="34" spans="1:17" x14ac:dyDescent="0.25">
      <c r="A34" s="41"/>
      <c r="B34" s="38"/>
      <c r="C34" s="38"/>
      <c r="D34" s="38"/>
      <c r="E34" s="42"/>
      <c r="F34" s="38"/>
      <c r="G34" s="43"/>
      <c r="H34" s="38"/>
      <c r="I34" s="34"/>
      <c r="J34" s="34"/>
      <c r="K34" s="34"/>
      <c r="L34" s="34"/>
      <c r="M34" s="34"/>
      <c r="N34" s="34"/>
      <c r="O34" s="34"/>
      <c r="P34" s="34"/>
      <c r="Q34" s="34"/>
    </row>
    <row r="35" spans="1:17" x14ac:dyDescent="0.25">
      <c r="A35" s="41"/>
      <c r="B35" s="38"/>
      <c r="C35" s="38"/>
      <c r="D35" s="38"/>
      <c r="E35" s="42"/>
      <c r="F35" s="38"/>
      <c r="G35" s="52"/>
      <c r="H35" s="38"/>
      <c r="I35" s="34"/>
      <c r="J35" s="34"/>
      <c r="K35" s="34"/>
      <c r="L35" s="34"/>
      <c r="M35" s="34"/>
      <c r="N35" s="34"/>
      <c r="O35" s="34"/>
      <c r="P35" s="34"/>
      <c r="Q35" s="34"/>
    </row>
    <row r="36" spans="1:17" x14ac:dyDescent="0.25">
      <c r="A36" s="34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</row>
    <row r="37" spans="1:17" x14ac:dyDescent="0.25">
      <c r="A37" s="34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</row>
  </sheetData>
  <mergeCells count="46">
    <mergeCell ref="M16:M17"/>
    <mergeCell ref="A1:H1"/>
    <mergeCell ref="A2:H2"/>
    <mergeCell ref="A3:H3"/>
    <mergeCell ref="G8:H8"/>
    <mergeCell ref="A8:A9"/>
    <mergeCell ref="B8:B9"/>
    <mergeCell ref="C8:C9"/>
    <mergeCell ref="D8:D9"/>
    <mergeCell ref="E8:E9"/>
    <mergeCell ref="F8:F9"/>
    <mergeCell ref="A6:B6"/>
    <mergeCell ref="A5:B5"/>
    <mergeCell ref="C6:H6"/>
    <mergeCell ref="L16:L17"/>
    <mergeCell ref="O16:O17"/>
    <mergeCell ref="A29:A30"/>
    <mergeCell ref="B29:B30"/>
    <mergeCell ref="C29:C30"/>
    <mergeCell ref="D29:D30"/>
    <mergeCell ref="E29:E30"/>
    <mergeCell ref="F29:F30"/>
    <mergeCell ref="G29:H29"/>
    <mergeCell ref="D19:D20"/>
    <mergeCell ref="E19:E20"/>
    <mergeCell ref="F19:F20"/>
    <mergeCell ref="G19:H19"/>
    <mergeCell ref="A19:A20"/>
    <mergeCell ref="B19:B20"/>
    <mergeCell ref="C19:C20"/>
    <mergeCell ref="N16:N17"/>
    <mergeCell ref="J8:J9"/>
    <mergeCell ref="K8:K9"/>
    <mergeCell ref="P16:Q16"/>
    <mergeCell ref="J1:Q1"/>
    <mergeCell ref="J2:Q2"/>
    <mergeCell ref="J5:K5"/>
    <mergeCell ref="J6:K6"/>
    <mergeCell ref="L6:Q6"/>
    <mergeCell ref="O8:O9"/>
    <mergeCell ref="P8:Q8"/>
    <mergeCell ref="J16:J17"/>
    <mergeCell ref="K16:K17"/>
    <mergeCell ref="L8:L9"/>
    <mergeCell ref="M8:M9"/>
    <mergeCell ref="N8:N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0"/>
  <sheetViews>
    <sheetView workbookViewId="0">
      <selection activeCell="C5" sqref="C5:J9"/>
    </sheetView>
  </sheetViews>
  <sheetFormatPr defaultRowHeight="15" x14ac:dyDescent="0.25"/>
  <cols>
    <col min="1" max="1" width="7" customWidth="1"/>
    <col min="2" max="2" width="9.140625" hidden="1" customWidth="1"/>
    <col min="3" max="3" width="28" customWidth="1"/>
    <col min="4" max="4" width="23.7109375" customWidth="1"/>
    <col min="6" max="6" width="17" customWidth="1"/>
    <col min="7" max="7" width="18.85546875" customWidth="1"/>
    <col min="8" max="8" width="15.28515625" customWidth="1"/>
    <col min="10" max="10" width="19.42578125" customWidth="1"/>
  </cols>
  <sheetData>
    <row r="1" spans="3:10" x14ac:dyDescent="0.25">
      <c r="C1" s="101" t="s">
        <v>86</v>
      </c>
      <c r="D1" s="101"/>
      <c r="E1" s="101"/>
      <c r="F1" s="101"/>
      <c r="G1" s="101"/>
      <c r="H1" s="101"/>
      <c r="I1" s="101"/>
      <c r="J1" s="101"/>
    </row>
    <row r="2" spans="3:10" x14ac:dyDescent="0.25">
      <c r="C2" s="101" t="s">
        <v>87</v>
      </c>
      <c r="D2" s="101"/>
      <c r="E2" s="101"/>
      <c r="F2" s="101"/>
      <c r="G2" s="101"/>
      <c r="H2" s="101"/>
      <c r="I2" s="101"/>
      <c r="J2" s="101"/>
    </row>
    <row r="3" spans="3:10" x14ac:dyDescent="0.25">
      <c r="C3" s="105"/>
      <c r="D3" s="105"/>
      <c r="E3" s="105"/>
      <c r="F3" s="105"/>
      <c r="G3" s="105"/>
      <c r="H3" s="105"/>
      <c r="I3" s="105"/>
      <c r="J3" s="105"/>
    </row>
    <row r="5" spans="3:10" x14ac:dyDescent="0.25">
      <c r="C5" s="104" t="s">
        <v>88</v>
      </c>
      <c r="D5" s="104"/>
      <c r="E5" s="33" t="s">
        <v>89</v>
      </c>
      <c r="F5" s="33"/>
      <c r="G5" s="33"/>
      <c r="H5" s="33"/>
      <c r="I5" s="33"/>
      <c r="J5" s="33"/>
    </row>
    <row r="6" spans="3:10" x14ac:dyDescent="0.25">
      <c r="C6" s="104" t="s">
        <v>90</v>
      </c>
      <c r="D6" s="104"/>
      <c r="E6" s="104" t="s">
        <v>91</v>
      </c>
      <c r="F6" s="104"/>
      <c r="G6" s="104"/>
      <c r="H6" s="104"/>
      <c r="I6" s="104"/>
      <c r="J6" s="104"/>
    </row>
    <row r="7" spans="3:10" x14ac:dyDescent="0.25">
      <c r="C7" s="55"/>
      <c r="D7" s="55"/>
      <c r="E7" s="55"/>
      <c r="F7" s="55"/>
      <c r="G7" s="55"/>
      <c r="H7" s="55"/>
      <c r="I7" s="55"/>
      <c r="J7" s="55"/>
    </row>
    <row r="8" spans="3:10" x14ac:dyDescent="0.25">
      <c r="C8" s="103" t="s">
        <v>92</v>
      </c>
      <c r="D8" s="102" t="s">
        <v>93</v>
      </c>
      <c r="E8" s="102" t="s">
        <v>94</v>
      </c>
      <c r="F8" s="102" t="s">
        <v>2</v>
      </c>
      <c r="G8" s="102" t="s">
        <v>95</v>
      </c>
      <c r="H8" s="102" t="s">
        <v>84</v>
      </c>
      <c r="I8" s="93" t="s">
        <v>96</v>
      </c>
      <c r="J8" s="93"/>
    </row>
    <row r="9" spans="3:10" x14ac:dyDescent="0.25">
      <c r="C9" s="103"/>
      <c r="D9" s="102"/>
      <c r="E9" s="102"/>
      <c r="F9" s="102"/>
      <c r="G9" s="102"/>
      <c r="H9" s="102"/>
      <c r="I9" s="32" t="s">
        <v>95</v>
      </c>
      <c r="J9" s="32" t="s">
        <v>84</v>
      </c>
    </row>
    <row r="10" spans="3:10" x14ac:dyDescent="0.25">
      <c r="C10" s="24"/>
      <c r="D10" s="24"/>
      <c r="E10" s="24"/>
      <c r="F10" s="24"/>
      <c r="G10" s="24"/>
      <c r="H10" s="24"/>
      <c r="I10" s="24"/>
      <c r="J10" s="24"/>
    </row>
    <row r="11" spans="3:10" x14ac:dyDescent="0.25">
      <c r="C11" s="24"/>
      <c r="D11" s="24"/>
      <c r="E11" s="24"/>
      <c r="F11" s="24"/>
      <c r="G11" s="24"/>
      <c r="H11" s="24"/>
      <c r="I11" s="24"/>
      <c r="J11" s="24"/>
    </row>
    <row r="12" spans="3:10" x14ac:dyDescent="0.25">
      <c r="C12" s="24"/>
      <c r="D12" s="24"/>
      <c r="E12" s="24"/>
      <c r="F12" s="24"/>
      <c r="G12" s="24"/>
      <c r="H12" s="24"/>
      <c r="I12" s="24"/>
      <c r="J12" s="24"/>
    </row>
    <row r="13" spans="3:10" x14ac:dyDescent="0.25">
      <c r="C13" s="24"/>
      <c r="D13" s="24"/>
      <c r="E13" s="24"/>
      <c r="F13" s="24"/>
      <c r="G13" s="24"/>
      <c r="H13" s="24"/>
      <c r="I13" s="24"/>
      <c r="J13" s="24"/>
    </row>
    <row r="14" spans="3:10" x14ac:dyDescent="0.25">
      <c r="C14" s="24"/>
      <c r="D14" s="24"/>
      <c r="E14" s="24"/>
      <c r="F14" s="24"/>
      <c r="G14" s="24"/>
      <c r="H14" s="24"/>
      <c r="I14" s="24"/>
      <c r="J14" s="24"/>
    </row>
    <row r="15" spans="3:10" x14ac:dyDescent="0.25">
      <c r="C15" s="24"/>
      <c r="D15" s="24"/>
      <c r="E15" s="24"/>
      <c r="F15" s="24"/>
      <c r="G15" s="24"/>
      <c r="H15" s="24"/>
      <c r="I15" s="24"/>
      <c r="J15" s="24"/>
    </row>
    <row r="16" spans="3:10" x14ac:dyDescent="0.25">
      <c r="C16" s="24"/>
      <c r="D16" s="24"/>
      <c r="E16" s="24"/>
      <c r="F16" s="24"/>
      <c r="G16" s="24"/>
      <c r="H16" s="24"/>
      <c r="I16" s="24"/>
      <c r="J16" s="24"/>
    </row>
    <row r="17" spans="3:10" x14ac:dyDescent="0.25">
      <c r="C17" s="24"/>
      <c r="D17" s="24"/>
      <c r="E17" s="24"/>
      <c r="F17" s="24"/>
      <c r="G17" s="24"/>
      <c r="H17" s="24"/>
      <c r="I17" s="24"/>
      <c r="J17" s="24"/>
    </row>
    <row r="18" spans="3:10" x14ac:dyDescent="0.25">
      <c r="C18" s="24"/>
      <c r="D18" s="24"/>
      <c r="E18" s="24"/>
      <c r="F18" s="24"/>
      <c r="G18" s="24"/>
      <c r="H18" s="24"/>
      <c r="I18" s="24"/>
      <c r="J18" s="24"/>
    </row>
    <row r="19" spans="3:10" x14ac:dyDescent="0.25">
      <c r="C19" s="24"/>
      <c r="D19" s="24"/>
      <c r="E19" s="24"/>
      <c r="F19" s="24"/>
      <c r="G19" s="24"/>
      <c r="H19" s="24"/>
      <c r="I19" s="24"/>
      <c r="J19" s="24"/>
    </row>
    <row r="20" spans="3:10" x14ac:dyDescent="0.25">
      <c r="C20" s="24"/>
      <c r="D20" s="24"/>
      <c r="E20" s="24"/>
      <c r="F20" s="24"/>
      <c r="G20" s="24"/>
      <c r="H20" s="24"/>
      <c r="I20" s="24"/>
      <c r="J20" s="24"/>
    </row>
  </sheetData>
  <mergeCells count="13">
    <mergeCell ref="C8:C9"/>
    <mergeCell ref="D8:D9"/>
    <mergeCell ref="E8:E9"/>
    <mergeCell ref="F8:F9"/>
    <mergeCell ref="C1:J1"/>
    <mergeCell ref="C2:J2"/>
    <mergeCell ref="C3:J3"/>
    <mergeCell ref="C5:D5"/>
    <mergeCell ref="C6:D6"/>
    <mergeCell ref="G8:G9"/>
    <mergeCell ref="H8:H9"/>
    <mergeCell ref="I8:J8"/>
    <mergeCell ref="E6:J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Views>
    <sheetView workbookViewId="0">
      <selection activeCell="G19" sqref="G19"/>
    </sheetView>
  </sheetViews>
  <sheetFormatPr defaultRowHeight="15" x14ac:dyDescent="0.25"/>
  <cols>
    <col min="1" max="1" width="16.42578125" customWidth="1"/>
    <col min="3" max="3" width="20.28515625" customWidth="1"/>
    <col min="5" max="5" width="12" customWidth="1"/>
    <col min="6" max="6" width="13.85546875" customWidth="1"/>
    <col min="8" max="8" width="12.7109375" customWidth="1"/>
    <col min="9" max="9" width="18.28515625" customWidth="1"/>
    <col min="11" max="11" width="13.85546875" customWidth="1"/>
    <col min="12" max="12" width="12.85546875" customWidth="1"/>
  </cols>
  <sheetData>
    <row r="1" spans="1:12" x14ac:dyDescent="0.25">
      <c r="A1" s="101" t="s">
        <v>86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"/>
    </row>
    <row r="2" spans="1:12" x14ac:dyDescent="0.25">
      <c r="A2" s="101" t="s">
        <v>113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"/>
    </row>
    <row r="3" spans="1:12" x14ac:dyDescent="0.25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"/>
    </row>
    <row r="4" spans="1:12" x14ac:dyDescent="0.25">
      <c r="A4" s="116" t="s">
        <v>114</v>
      </c>
      <c r="B4" s="116"/>
      <c r="C4" s="56" t="s">
        <v>152</v>
      </c>
      <c r="D4" s="57"/>
      <c r="E4" s="58"/>
      <c r="F4" s="58"/>
      <c r="G4" s="57"/>
      <c r="H4" s="58"/>
      <c r="I4" s="58"/>
      <c r="J4" s="57"/>
      <c r="K4" s="58"/>
      <c r="L4" s="59"/>
    </row>
    <row r="5" spans="1:12" x14ac:dyDescent="0.25">
      <c r="A5" s="111" t="s">
        <v>115</v>
      </c>
      <c r="B5" s="112"/>
      <c r="C5" s="113" t="s">
        <v>163</v>
      </c>
      <c r="D5" s="113"/>
      <c r="E5" s="113"/>
      <c r="F5" s="113"/>
      <c r="G5" s="113"/>
      <c r="H5" s="113"/>
      <c r="I5" s="113"/>
      <c r="J5" s="113"/>
      <c r="K5" s="113"/>
      <c r="L5" s="113"/>
    </row>
    <row r="6" spans="1:12" x14ac:dyDescent="0.25">
      <c r="A6" s="60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</row>
    <row r="7" spans="1:12" x14ac:dyDescent="0.25">
      <c r="A7" s="117" t="s">
        <v>92</v>
      </c>
      <c r="B7" s="106" t="s">
        <v>93</v>
      </c>
      <c r="C7" s="114" t="s">
        <v>94</v>
      </c>
      <c r="D7" s="119" t="s">
        <v>116</v>
      </c>
      <c r="E7" s="120"/>
      <c r="F7" s="121"/>
      <c r="G7" s="119" t="s">
        <v>117</v>
      </c>
      <c r="H7" s="120"/>
      <c r="I7" s="121"/>
      <c r="J7" s="119" t="s">
        <v>96</v>
      </c>
      <c r="K7" s="120"/>
      <c r="L7" s="121"/>
    </row>
    <row r="8" spans="1:12" x14ac:dyDescent="0.25">
      <c r="A8" s="118"/>
      <c r="B8" s="107"/>
      <c r="C8" s="114"/>
      <c r="D8" s="61" t="s">
        <v>118</v>
      </c>
      <c r="E8" s="61" t="s">
        <v>119</v>
      </c>
      <c r="F8" s="61" t="s">
        <v>120</v>
      </c>
      <c r="G8" s="61" t="s">
        <v>118</v>
      </c>
      <c r="H8" s="61" t="s">
        <v>119</v>
      </c>
      <c r="I8" s="61" t="s">
        <v>120</v>
      </c>
      <c r="J8" s="61" t="s">
        <v>118</v>
      </c>
      <c r="K8" s="61" t="s">
        <v>119</v>
      </c>
      <c r="L8" s="61" t="s">
        <v>120</v>
      </c>
    </row>
    <row r="9" spans="1:12" x14ac:dyDescent="0.25">
      <c r="A9" s="62"/>
      <c r="B9" s="63"/>
      <c r="C9" s="64" t="s">
        <v>162</v>
      </c>
      <c r="D9" s="63"/>
      <c r="E9" s="64"/>
      <c r="F9" s="64"/>
      <c r="G9" s="63"/>
      <c r="H9" s="64"/>
      <c r="I9" s="64"/>
      <c r="J9" s="63">
        <v>3</v>
      </c>
      <c r="K9" s="65">
        <v>21000000</v>
      </c>
      <c r="L9" s="65">
        <f>J9*K9</f>
        <v>63000000</v>
      </c>
    </row>
    <row r="10" spans="1:12" x14ac:dyDescent="0.25">
      <c r="A10" s="66"/>
      <c r="B10" s="67"/>
      <c r="C10" s="64" t="s">
        <v>166</v>
      </c>
      <c r="D10" s="63"/>
      <c r="E10" s="64"/>
      <c r="F10" s="64"/>
      <c r="G10" s="63">
        <v>1</v>
      </c>
      <c r="H10" s="68">
        <v>21000000</v>
      </c>
      <c r="I10" s="69">
        <f>G10*H10</f>
        <v>21000000</v>
      </c>
      <c r="J10" s="63">
        <v>2</v>
      </c>
      <c r="K10" s="69">
        <v>21000000</v>
      </c>
      <c r="L10" s="65">
        <f t="shared" ref="L10:L11" si="0">J10*K10</f>
        <v>42000000</v>
      </c>
    </row>
    <row r="11" spans="1:12" x14ac:dyDescent="0.25">
      <c r="A11" s="63"/>
      <c r="B11" s="63"/>
      <c r="C11" s="64" t="s">
        <v>60</v>
      </c>
      <c r="D11" s="63"/>
      <c r="E11" s="64"/>
      <c r="F11" s="64"/>
      <c r="G11" s="63">
        <v>-1</v>
      </c>
      <c r="H11" s="91">
        <v>21000000</v>
      </c>
      <c r="I11" s="69">
        <f>G11*H11</f>
        <v>-21000000</v>
      </c>
      <c r="J11" s="70">
        <v>3</v>
      </c>
      <c r="K11" s="71">
        <v>21000000</v>
      </c>
      <c r="L11" s="65">
        <f t="shared" si="0"/>
        <v>63000000</v>
      </c>
    </row>
    <row r="12" spans="1:12" x14ac:dyDescent="0.25">
      <c r="A12" s="72"/>
      <c r="B12" s="63"/>
      <c r="C12" s="64"/>
      <c r="D12" s="63"/>
      <c r="E12" s="65"/>
      <c r="F12" s="69"/>
      <c r="G12" s="63"/>
      <c r="H12" s="64"/>
      <c r="I12" s="64"/>
      <c r="J12" s="63"/>
      <c r="K12" s="69"/>
      <c r="L12" s="69"/>
    </row>
    <row r="13" spans="1:12" x14ac:dyDescent="0.25">
      <c r="A13" s="63"/>
      <c r="B13" s="63"/>
      <c r="C13" s="64"/>
      <c r="D13" s="63"/>
      <c r="E13" s="64"/>
      <c r="F13" s="64"/>
      <c r="G13" s="63"/>
      <c r="H13" s="64"/>
      <c r="I13" s="64"/>
      <c r="J13" s="70"/>
      <c r="K13" s="71"/>
      <c r="L13" s="71"/>
    </row>
    <row r="14" spans="1:12" x14ac:dyDescent="0.25">
      <c r="A14" s="72"/>
      <c r="B14" s="63"/>
      <c r="C14" s="64"/>
      <c r="D14" s="63"/>
      <c r="E14" s="64"/>
      <c r="F14" s="64"/>
      <c r="G14" s="63"/>
      <c r="H14" s="69"/>
      <c r="I14" s="69"/>
      <c r="J14" s="63"/>
      <c r="K14" s="69"/>
      <c r="L14" s="69"/>
    </row>
    <row r="15" spans="1:12" x14ac:dyDescent="0.25">
      <c r="A15" s="63"/>
      <c r="B15" s="63"/>
      <c r="C15" s="64"/>
      <c r="D15" s="63"/>
      <c r="E15" s="64"/>
      <c r="F15" s="64"/>
      <c r="G15" s="63"/>
      <c r="H15" s="64"/>
      <c r="I15" s="64"/>
      <c r="J15" s="70"/>
      <c r="K15" s="71"/>
      <c r="L15" s="71"/>
    </row>
    <row r="16" spans="1:12" x14ac:dyDescent="0.25">
      <c r="A16" s="73"/>
      <c r="B16" s="74"/>
      <c r="C16" s="64"/>
      <c r="D16" s="63"/>
      <c r="E16" s="69"/>
      <c r="F16" s="69"/>
      <c r="G16" s="63"/>
      <c r="H16" s="64"/>
      <c r="I16" s="64"/>
      <c r="J16" s="63"/>
      <c r="K16" s="69"/>
      <c r="L16" s="69"/>
    </row>
    <row r="17" spans="1:12" x14ac:dyDescent="0.25">
      <c r="A17" s="63"/>
      <c r="B17" s="63"/>
      <c r="C17" s="64"/>
      <c r="D17" s="63"/>
      <c r="E17" s="64"/>
      <c r="F17" s="64"/>
      <c r="G17" s="63"/>
      <c r="H17" s="64"/>
      <c r="I17" s="64"/>
      <c r="J17" s="70"/>
      <c r="K17" s="71"/>
      <c r="L17" s="71"/>
    </row>
    <row r="18" spans="1:12" x14ac:dyDescent="0.25">
      <c r="A18" s="73"/>
      <c r="B18" s="63"/>
      <c r="C18" s="64"/>
      <c r="D18" s="63"/>
      <c r="E18" s="64"/>
      <c r="F18" s="64"/>
      <c r="G18" s="63"/>
      <c r="H18" s="69"/>
      <c r="I18" s="69"/>
      <c r="J18" s="63"/>
      <c r="K18" s="69"/>
      <c r="L18" s="69"/>
    </row>
    <row r="19" spans="1:12" x14ac:dyDescent="0.25">
      <c r="A19" s="75"/>
      <c r="B19" s="63"/>
      <c r="C19" s="75"/>
      <c r="D19" s="75"/>
      <c r="E19" s="75"/>
      <c r="F19" s="75"/>
      <c r="G19" s="75"/>
      <c r="H19" s="75"/>
      <c r="I19" s="75"/>
      <c r="J19" s="70"/>
      <c r="K19" s="76"/>
      <c r="L19" s="76"/>
    </row>
    <row r="20" spans="1:12" x14ac:dyDescent="0.25">
      <c r="A20" s="73"/>
      <c r="B20" s="74"/>
      <c r="C20" s="64"/>
      <c r="D20" s="63"/>
      <c r="E20" s="65"/>
      <c r="F20" s="65"/>
      <c r="G20" s="63"/>
      <c r="H20" s="64"/>
      <c r="I20" s="64"/>
      <c r="J20" s="63"/>
      <c r="K20" s="69"/>
      <c r="L20" s="69"/>
    </row>
    <row r="21" spans="1:12" x14ac:dyDescent="0.25">
      <c r="A21" s="63"/>
      <c r="B21" s="63"/>
      <c r="C21" s="64"/>
      <c r="D21" s="63"/>
      <c r="E21" s="64"/>
      <c r="F21" s="64"/>
      <c r="G21" s="63"/>
      <c r="H21" s="64"/>
      <c r="I21" s="64"/>
      <c r="J21" s="70"/>
      <c r="K21" s="71"/>
      <c r="L21" s="71"/>
    </row>
    <row r="22" spans="1:12" x14ac:dyDescent="0.25">
      <c r="A22" s="73"/>
      <c r="B22" s="74"/>
      <c r="C22" s="64"/>
      <c r="D22" s="63"/>
      <c r="E22" s="64"/>
      <c r="F22" s="64"/>
      <c r="G22" s="63"/>
      <c r="H22" s="69"/>
      <c r="I22" s="69"/>
      <c r="J22" s="63"/>
      <c r="K22" s="69"/>
      <c r="L22" s="69"/>
    </row>
    <row r="23" spans="1:12" x14ac:dyDescent="0.25">
      <c r="A23" s="63"/>
      <c r="B23" s="74"/>
      <c r="C23" s="64"/>
      <c r="D23" s="63"/>
      <c r="E23" s="64"/>
      <c r="F23" s="64"/>
      <c r="G23" s="63"/>
      <c r="H23" s="64"/>
      <c r="I23" s="64"/>
      <c r="J23" s="70"/>
      <c r="K23" s="71"/>
      <c r="L23" s="71"/>
    </row>
    <row r="24" spans="1:12" x14ac:dyDescent="0.25">
      <c r="A24" s="60"/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</row>
    <row r="25" spans="1:12" x14ac:dyDescent="0.25">
      <c r="A25" s="116" t="s">
        <v>114</v>
      </c>
      <c r="B25" s="116"/>
      <c r="C25" s="56" t="s">
        <v>160</v>
      </c>
      <c r="D25" s="57"/>
      <c r="E25" s="58"/>
      <c r="F25" s="58"/>
      <c r="G25" s="58"/>
      <c r="H25" s="58"/>
      <c r="I25" s="58"/>
      <c r="J25" s="57"/>
      <c r="K25" s="58"/>
      <c r="L25" s="59"/>
    </row>
    <row r="26" spans="1:12" x14ac:dyDescent="0.25">
      <c r="A26" s="116" t="s">
        <v>115</v>
      </c>
      <c r="B26" s="116"/>
      <c r="C26" s="113" t="s">
        <v>164</v>
      </c>
      <c r="D26" s="113"/>
      <c r="E26" s="113"/>
      <c r="F26" s="113"/>
      <c r="G26" s="113"/>
      <c r="H26" s="113"/>
      <c r="I26" s="113"/>
      <c r="J26" s="113"/>
      <c r="K26" s="113"/>
      <c r="L26" s="113"/>
    </row>
    <row r="27" spans="1:12" x14ac:dyDescent="0.25">
      <c r="A27" s="77"/>
      <c r="B27" s="77"/>
      <c r="C27" s="78"/>
      <c r="D27" s="77"/>
      <c r="E27" s="78"/>
      <c r="F27" s="78"/>
      <c r="G27" s="77"/>
      <c r="H27" s="78"/>
      <c r="I27" s="78"/>
      <c r="J27" s="77"/>
      <c r="K27" s="78"/>
      <c r="L27" s="60"/>
    </row>
    <row r="28" spans="1:12" x14ac:dyDescent="0.25">
      <c r="A28" s="114" t="s">
        <v>92</v>
      </c>
      <c r="B28" s="106" t="s">
        <v>93</v>
      </c>
      <c r="C28" s="114" t="s">
        <v>94</v>
      </c>
      <c r="D28" s="115" t="s">
        <v>116</v>
      </c>
      <c r="E28" s="115"/>
      <c r="F28" s="115"/>
      <c r="G28" s="115" t="s">
        <v>117</v>
      </c>
      <c r="H28" s="115"/>
      <c r="I28" s="115"/>
      <c r="J28" s="115" t="s">
        <v>96</v>
      </c>
      <c r="K28" s="115"/>
      <c r="L28" s="115"/>
    </row>
    <row r="29" spans="1:12" x14ac:dyDescent="0.25">
      <c r="A29" s="114"/>
      <c r="B29" s="107"/>
      <c r="C29" s="114"/>
      <c r="D29" s="61" t="s">
        <v>118</v>
      </c>
      <c r="E29" s="61" t="s">
        <v>119</v>
      </c>
      <c r="F29" s="61" t="s">
        <v>120</v>
      </c>
      <c r="G29" s="61" t="s">
        <v>118</v>
      </c>
      <c r="H29" s="61" t="s">
        <v>119</v>
      </c>
      <c r="I29" s="61" t="s">
        <v>120</v>
      </c>
      <c r="J29" s="61" t="s">
        <v>118</v>
      </c>
      <c r="K29" s="61" t="s">
        <v>119</v>
      </c>
      <c r="L29" s="61" t="s">
        <v>120</v>
      </c>
    </row>
    <row r="30" spans="1:12" x14ac:dyDescent="0.25">
      <c r="A30" s="62"/>
      <c r="B30" s="63"/>
      <c r="C30" s="64"/>
      <c r="D30" s="63"/>
      <c r="E30" s="64"/>
      <c r="F30" s="64"/>
      <c r="G30" s="63"/>
      <c r="H30" s="64"/>
      <c r="I30" s="64"/>
      <c r="J30" s="63">
        <v>2</v>
      </c>
      <c r="K30" s="65">
        <v>18750000</v>
      </c>
      <c r="L30" s="69">
        <f>J30*K30</f>
        <v>37500000</v>
      </c>
    </row>
    <row r="31" spans="1:12" x14ac:dyDescent="0.25">
      <c r="A31" s="72"/>
      <c r="B31" s="63"/>
      <c r="C31" s="64"/>
      <c r="D31" s="63"/>
      <c r="E31" s="64"/>
      <c r="F31" s="64"/>
      <c r="G31" s="63"/>
      <c r="H31" s="69"/>
      <c r="I31" s="69"/>
      <c r="J31" s="63"/>
      <c r="K31" s="69"/>
      <c r="L31" s="69"/>
    </row>
    <row r="32" spans="1:12" x14ac:dyDescent="0.25">
      <c r="A32" s="63"/>
      <c r="B32" s="63"/>
      <c r="C32" s="64"/>
      <c r="D32" s="63"/>
      <c r="E32" s="64"/>
      <c r="F32" s="64"/>
      <c r="G32" s="63"/>
      <c r="H32" s="64"/>
      <c r="I32" s="64"/>
      <c r="J32" s="70"/>
      <c r="K32" s="71"/>
      <c r="L32" s="71"/>
    </row>
    <row r="33" spans="1:12" x14ac:dyDescent="0.25">
      <c r="A33" s="72"/>
      <c r="B33" s="63"/>
      <c r="C33" s="64"/>
      <c r="D33" s="63"/>
      <c r="E33" s="64"/>
      <c r="F33" s="64"/>
      <c r="G33" s="63"/>
      <c r="H33" s="69"/>
      <c r="I33" s="69"/>
      <c r="J33" s="63"/>
      <c r="K33" s="69"/>
      <c r="L33" s="69"/>
    </row>
    <row r="34" spans="1:12" x14ac:dyDescent="0.25">
      <c r="A34" s="63"/>
      <c r="B34" s="63"/>
      <c r="C34" s="64"/>
      <c r="D34" s="63"/>
      <c r="E34" s="64"/>
      <c r="F34" s="64"/>
      <c r="G34" s="63"/>
      <c r="H34" s="64"/>
      <c r="I34" s="64"/>
      <c r="J34" s="70"/>
      <c r="K34" s="71"/>
      <c r="L34" s="71"/>
    </row>
    <row r="35" spans="1:12" x14ac:dyDescent="0.25">
      <c r="A35" s="73"/>
      <c r="B35" s="74"/>
      <c r="C35" s="64"/>
      <c r="D35" s="63"/>
      <c r="E35" s="64"/>
      <c r="F35" s="64"/>
      <c r="G35" s="63"/>
      <c r="H35" s="69"/>
      <c r="I35" s="69"/>
      <c r="J35" s="63"/>
      <c r="K35" s="69"/>
      <c r="L35" s="69"/>
    </row>
    <row r="36" spans="1:12" x14ac:dyDescent="0.25">
      <c r="A36" s="63"/>
      <c r="B36" s="63"/>
      <c r="C36" s="75"/>
      <c r="D36" s="75"/>
      <c r="E36" s="75"/>
      <c r="F36" s="75"/>
      <c r="G36" s="75"/>
      <c r="H36" s="75"/>
      <c r="I36" s="75"/>
      <c r="J36" s="70"/>
      <c r="K36" s="76"/>
      <c r="L36" s="76"/>
    </row>
    <row r="37" spans="1:12" x14ac:dyDescent="0.25">
      <c r="A37" s="73"/>
      <c r="B37" s="63"/>
      <c r="C37" s="64"/>
      <c r="D37" s="63"/>
      <c r="E37" s="64"/>
      <c r="F37" s="64"/>
      <c r="G37" s="63"/>
      <c r="H37" s="69"/>
      <c r="I37" s="69"/>
      <c r="J37" s="63"/>
      <c r="K37" s="69"/>
      <c r="L37" s="69"/>
    </row>
    <row r="38" spans="1:12" x14ac:dyDescent="0.25">
      <c r="A38" s="63"/>
      <c r="B38" s="63"/>
      <c r="C38" s="64"/>
      <c r="D38" s="63"/>
      <c r="E38" s="64"/>
      <c r="F38" s="64"/>
      <c r="G38" s="63"/>
      <c r="H38" s="64"/>
      <c r="I38" s="64"/>
      <c r="J38" s="70"/>
      <c r="K38" s="71"/>
      <c r="L38" s="71"/>
    </row>
    <row r="39" spans="1:12" x14ac:dyDescent="0.25">
      <c r="A39" s="73"/>
      <c r="B39" s="74"/>
      <c r="C39" s="64"/>
      <c r="D39" s="63"/>
      <c r="E39" s="65"/>
      <c r="F39" s="65"/>
      <c r="G39" s="63"/>
      <c r="H39" s="64"/>
      <c r="I39" s="64"/>
      <c r="J39" s="63"/>
      <c r="K39" s="69"/>
      <c r="L39" s="69"/>
    </row>
    <row r="40" spans="1:12" x14ac:dyDescent="0.25">
      <c r="A40" s="63"/>
      <c r="B40" s="63"/>
      <c r="C40" s="64"/>
      <c r="D40" s="63"/>
      <c r="E40" s="64"/>
      <c r="F40" s="64"/>
      <c r="G40" s="63"/>
      <c r="H40" s="64"/>
      <c r="I40" s="64"/>
      <c r="J40" s="70"/>
      <c r="K40" s="71"/>
      <c r="L40" s="71"/>
    </row>
    <row r="41" spans="1:12" x14ac:dyDescent="0.25">
      <c r="A41" s="73"/>
      <c r="B41" s="74"/>
      <c r="C41" s="64"/>
      <c r="D41" s="63"/>
      <c r="E41" s="64"/>
      <c r="F41" s="64"/>
      <c r="G41" s="63"/>
      <c r="H41" s="69"/>
      <c r="I41" s="69"/>
      <c r="J41" s="63"/>
      <c r="K41" s="69"/>
      <c r="L41" s="69"/>
    </row>
    <row r="42" spans="1:12" x14ac:dyDescent="0.25">
      <c r="A42" s="63"/>
      <c r="B42" s="63"/>
      <c r="C42" s="64"/>
      <c r="D42" s="63"/>
      <c r="E42" s="64"/>
      <c r="F42" s="64"/>
      <c r="G42" s="63"/>
      <c r="H42" s="64"/>
      <c r="I42" s="64"/>
      <c r="J42" s="70"/>
      <c r="K42" s="71"/>
      <c r="L42" s="71"/>
    </row>
    <row r="43" spans="1:12" x14ac:dyDescent="0.25">
      <c r="A43" s="73"/>
      <c r="B43" s="74"/>
      <c r="C43" s="64"/>
      <c r="D43" s="63"/>
      <c r="E43" s="64"/>
      <c r="F43" s="64"/>
      <c r="G43" s="63"/>
      <c r="H43" s="69"/>
      <c r="I43" s="69"/>
      <c r="J43" s="63"/>
      <c r="K43" s="69"/>
      <c r="L43" s="69"/>
    </row>
    <row r="44" spans="1:12" x14ac:dyDescent="0.25">
      <c r="A44" s="63"/>
      <c r="B44" s="63"/>
      <c r="C44" s="64"/>
      <c r="D44" s="63"/>
      <c r="E44" s="64"/>
      <c r="F44" s="64"/>
      <c r="G44" s="63"/>
      <c r="H44" s="64"/>
      <c r="I44" s="64"/>
      <c r="J44" s="70"/>
      <c r="K44" s="71"/>
      <c r="L44" s="71"/>
    </row>
    <row r="45" spans="1:12" x14ac:dyDescent="0.25">
      <c r="A45" s="72"/>
      <c r="B45" s="63"/>
      <c r="C45" s="64"/>
      <c r="D45" s="63"/>
      <c r="E45" s="64"/>
      <c r="F45" s="64"/>
      <c r="G45" s="63"/>
      <c r="H45" s="69"/>
      <c r="I45" s="69"/>
      <c r="J45" s="63"/>
      <c r="K45" s="69"/>
      <c r="L45" s="69"/>
    </row>
    <row r="46" spans="1:12" x14ac:dyDescent="0.25">
      <c r="A46" s="63"/>
      <c r="B46" s="63"/>
      <c r="C46" s="64"/>
      <c r="D46" s="63"/>
      <c r="E46" s="64"/>
      <c r="F46" s="64"/>
      <c r="G46" s="63"/>
      <c r="H46" s="64"/>
      <c r="I46" s="64"/>
      <c r="J46" s="70"/>
      <c r="K46" s="71"/>
      <c r="L46" s="71"/>
    </row>
    <row r="47" spans="1:12" x14ac:dyDescent="0.25">
      <c r="A47" s="72"/>
      <c r="B47" s="74"/>
      <c r="C47" s="64"/>
      <c r="D47" s="63"/>
      <c r="E47" s="65"/>
      <c r="F47" s="69"/>
      <c r="G47" s="63"/>
      <c r="H47" s="64"/>
      <c r="I47" s="64"/>
      <c r="J47" s="63"/>
      <c r="K47" s="69"/>
      <c r="L47" s="69"/>
    </row>
    <row r="48" spans="1:12" x14ac:dyDescent="0.25">
      <c r="A48" s="63"/>
      <c r="B48" s="63"/>
      <c r="C48" s="64"/>
      <c r="D48" s="63"/>
      <c r="E48" s="64"/>
      <c r="F48" s="64"/>
      <c r="G48" s="63"/>
      <c r="H48" s="64"/>
      <c r="I48" s="64"/>
      <c r="J48" s="70"/>
      <c r="K48" s="71"/>
      <c r="L48" s="71"/>
    </row>
    <row r="49" spans="1:12" x14ac:dyDescent="0.25">
      <c r="A49" s="60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</row>
    <row r="50" spans="1:12" x14ac:dyDescent="0.25">
      <c r="A50" s="111" t="s">
        <v>114</v>
      </c>
      <c r="B50" s="112"/>
      <c r="C50" s="56" t="s">
        <v>161</v>
      </c>
      <c r="D50" s="57"/>
      <c r="E50" s="58"/>
      <c r="F50" s="58"/>
      <c r="G50" s="58"/>
      <c r="H50" s="58"/>
      <c r="I50" s="58"/>
      <c r="J50" s="57"/>
      <c r="K50" s="58"/>
      <c r="L50" s="59"/>
    </row>
    <row r="51" spans="1:12" x14ac:dyDescent="0.25">
      <c r="A51" s="111" t="s">
        <v>115</v>
      </c>
      <c r="B51" s="112"/>
      <c r="C51" s="108" t="s">
        <v>165</v>
      </c>
      <c r="D51" s="109"/>
      <c r="E51" s="109"/>
      <c r="F51" s="109"/>
      <c r="G51" s="109"/>
      <c r="H51" s="109"/>
      <c r="I51" s="109"/>
      <c r="J51" s="109"/>
      <c r="K51" s="109"/>
      <c r="L51" s="110"/>
    </row>
    <row r="52" spans="1:12" x14ac:dyDescent="0.25">
      <c r="A52" s="77"/>
      <c r="B52" s="77"/>
      <c r="C52" s="78"/>
      <c r="D52" s="77"/>
      <c r="E52" s="78"/>
      <c r="F52" s="78"/>
      <c r="G52" s="77"/>
      <c r="H52" s="78"/>
      <c r="I52" s="78"/>
      <c r="J52" s="77"/>
      <c r="K52" s="78"/>
      <c r="L52" s="60"/>
    </row>
    <row r="53" spans="1:12" x14ac:dyDescent="0.25">
      <c r="A53" s="79" t="s">
        <v>92</v>
      </c>
      <c r="B53" s="106" t="s">
        <v>93</v>
      </c>
      <c r="C53" s="79" t="s">
        <v>94</v>
      </c>
      <c r="D53" s="80" t="s">
        <v>116</v>
      </c>
      <c r="E53" s="81"/>
      <c r="F53" s="82"/>
      <c r="G53" s="80" t="s">
        <v>117</v>
      </c>
      <c r="H53" s="81"/>
      <c r="I53" s="82"/>
      <c r="J53" s="61" t="s">
        <v>96</v>
      </c>
      <c r="K53" s="61"/>
      <c r="L53" s="61"/>
    </row>
    <row r="54" spans="1:12" x14ac:dyDescent="0.25">
      <c r="A54" s="83"/>
      <c r="B54" s="107"/>
      <c r="C54" s="83"/>
      <c r="D54" s="61" t="s">
        <v>118</v>
      </c>
      <c r="E54" s="61" t="s">
        <v>119</v>
      </c>
      <c r="F54" s="61" t="s">
        <v>120</v>
      </c>
      <c r="G54" s="61" t="s">
        <v>118</v>
      </c>
      <c r="H54" s="61" t="s">
        <v>119</v>
      </c>
      <c r="I54" s="61" t="s">
        <v>120</v>
      </c>
      <c r="J54" s="61" t="s">
        <v>118</v>
      </c>
      <c r="K54" s="61" t="s">
        <v>119</v>
      </c>
      <c r="L54" s="61" t="s">
        <v>120</v>
      </c>
    </row>
    <row r="55" spans="1:12" x14ac:dyDescent="0.25">
      <c r="A55" s="62"/>
      <c r="B55" s="63"/>
      <c r="C55" s="64" t="s">
        <v>162</v>
      </c>
      <c r="D55" s="63"/>
      <c r="E55" s="64"/>
      <c r="F55" s="64"/>
      <c r="G55" s="63"/>
      <c r="H55" s="64"/>
      <c r="I55" s="64"/>
      <c r="J55" s="63">
        <v>1</v>
      </c>
      <c r="K55" s="65">
        <v>15000000</v>
      </c>
      <c r="L55" s="69">
        <f>J55*K55</f>
        <v>15000000</v>
      </c>
    </row>
    <row r="56" spans="1:12" x14ac:dyDescent="0.25">
      <c r="A56" s="72"/>
      <c r="B56" s="63"/>
      <c r="C56" s="64"/>
      <c r="D56" s="63"/>
      <c r="E56" s="64"/>
      <c r="F56" s="64"/>
      <c r="G56" s="63"/>
      <c r="H56" s="69"/>
      <c r="I56" s="69"/>
      <c r="J56" s="63"/>
      <c r="K56" s="69"/>
      <c r="L56" s="69"/>
    </row>
    <row r="57" spans="1:12" x14ac:dyDescent="0.25">
      <c r="A57" s="74"/>
      <c r="B57" s="74"/>
      <c r="C57" s="64"/>
      <c r="D57" s="63"/>
      <c r="E57" s="64"/>
      <c r="F57" s="64"/>
      <c r="G57" s="63"/>
      <c r="H57" s="64"/>
      <c r="I57" s="64"/>
      <c r="J57" s="70"/>
      <c r="K57" s="71"/>
      <c r="L57" s="71"/>
    </row>
    <row r="58" spans="1:12" x14ac:dyDescent="0.25">
      <c r="A58" s="72"/>
      <c r="B58" s="63"/>
      <c r="C58" s="64"/>
      <c r="D58" s="63"/>
      <c r="E58" s="65"/>
      <c r="F58" s="69"/>
      <c r="G58" s="63"/>
      <c r="H58" s="64"/>
      <c r="I58" s="64"/>
      <c r="J58" s="63"/>
      <c r="K58" s="69"/>
      <c r="L58" s="69"/>
    </row>
    <row r="59" spans="1:12" x14ac:dyDescent="0.25">
      <c r="A59" s="63"/>
      <c r="B59" s="63"/>
      <c r="C59" s="64"/>
      <c r="D59" s="63"/>
      <c r="E59" s="64"/>
      <c r="F59" s="64"/>
      <c r="G59" s="63"/>
      <c r="H59" s="64"/>
      <c r="I59" s="64"/>
      <c r="J59" s="70"/>
      <c r="K59" s="71"/>
      <c r="L59" s="71"/>
    </row>
    <row r="60" spans="1:12" x14ac:dyDescent="0.25">
      <c r="A60" s="72"/>
      <c r="B60" s="63"/>
      <c r="C60" s="64"/>
      <c r="D60" s="63"/>
      <c r="E60" s="64"/>
      <c r="F60" s="64"/>
      <c r="G60" s="63"/>
      <c r="H60" s="69"/>
      <c r="I60" s="69"/>
      <c r="J60" s="63"/>
      <c r="K60" s="69"/>
      <c r="L60" s="69"/>
    </row>
    <row r="61" spans="1:12" x14ac:dyDescent="0.25">
      <c r="A61" s="63"/>
      <c r="B61" s="63"/>
      <c r="C61" s="64"/>
      <c r="D61" s="63"/>
      <c r="E61" s="64"/>
      <c r="F61" s="64"/>
      <c r="G61" s="63"/>
      <c r="H61" s="64"/>
      <c r="I61" s="64"/>
      <c r="J61" s="70"/>
      <c r="K61" s="71"/>
      <c r="L61" s="71"/>
    </row>
    <row r="62" spans="1:12" x14ac:dyDescent="0.25">
      <c r="A62" s="73"/>
      <c r="B62" s="63"/>
      <c r="C62" s="64"/>
      <c r="D62" s="63"/>
      <c r="E62" s="64"/>
      <c r="F62" s="64"/>
      <c r="G62" s="63"/>
      <c r="H62" s="69"/>
      <c r="I62" s="69"/>
      <c r="J62" s="63"/>
      <c r="K62" s="69"/>
      <c r="L62" s="69"/>
    </row>
    <row r="63" spans="1:12" x14ac:dyDescent="0.25">
      <c r="A63" s="63"/>
      <c r="B63" s="63"/>
      <c r="C63" s="64"/>
      <c r="D63" s="63"/>
      <c r="E63" s="64"/>
      <c r="F63" s="64"/>
      <c r="G63" s="63"/>
      <c r="H63" s="64"/>
      <c r="I63" s="64"/>
      <c r="J63" s="70"/>
      <c r="K63" s="71"/>
      <c r="L63" s="71"/>
    </row>
    <row r="64" spans="1:12" x14ac:dyDescent="0.25">
      <c r="A64" s="73"/>
      <c r="B64" s="74"/>
      <c r="C64" s="64"/>
      <c r="D64" s="63"/>
      <c r="E64" s="65"/>
      <c r="F64" s="65"/>
      <c r="G64" s="63"/>
      <c r="H64" s="64"/>
      <c r="I64" s="64"/>
      <c r="J64" s="63"/>
      <c r="K64" s="69"/>
      <c r="L64" s="69"/>
    </row>
    <row r="65" spans="1:12" x14ac:dyDescent="0.25">
      <c r="A65" s="63"/>
      <c r="B65" s="63"/>
      <c r="C65" s="64"/>
      <c r="D65" s="63"/>
      <c r="E65" s="64"/>
      <c r="F65" s="64"/>
      <c r="G65" s="63"/>
      <c r="H65" s="64"/>
      <c r="I65" s="64"/>
      <c r="J65" s="70"/>
      <c r="K65" s="71"/>
      <c r="L65" s="71"/>
    </row>
    <row r="66" spans="1:12" x14ac:dyDescent="0.25">
      <c r="A66" s="84"/>
      <c r="B66" s="63"/>
      <c r="C66" s="64"/>
      <c r="D66" s="63"/>
      <c r="E66" s="64"/>
      <c r="F66" s="64"/>
      <c r="G66" s="63"/>
      <c r="H66" s="69"/>
      <c r="I66" s="69"/>
      <c r="J66" s="63"/>
      <c r="K66" s="69"/>
      <c r="L66" s="69"/>
    </row>
    <row r="67" spans="1:12" x14ac:dyDescent="0.25">
      <c r="A67" s="63"/>
      <c r="B67" s="63"/>
      <c r="C67" s="64"/>
      <c r="D67" s="63"/>
      <c r="E67" s="64"/>
      <c r="F67" s="64"/>
      <c r="G67" s="63"/>
      <c r="H67" s="64"/>
      <c r="I67" s="64"/>
      <c r="J67" s="70"/>
      <c r="K67" s="71"/>
      <c r="L67" s="71"/>
    </row>
    <row r="68" spans="1:12" x14ac:dyDescent="0.25">
      <c r="A68" s="72"/>
      <c r="B68" s="63"/>
      <c r="C68" s="64"/>
      <c r="D68" s="63"/>
      <c r="E68" s="64"/>
      <c r="F68" s="64"/>
      <c r="G68" s="63"/>
      <c r="H68" s="69"/>
      <c r="I68" s="69"/>
      <c r="J68" s="63"/>
      <c r="K68" s="69"/>
      <c r="L68" s="69"/>
    </row>
    <row r="69" spans="1:12" x14ac:dyDescent="0.25">
      <c r="A69" s="63"/>
      <c r="B69" s="63"/>
      <c r="C69" s="64"/>
      <c r="D69" s="63"/>
      <c r="E69" s="64"/>
      <c r="F69" s="64"/>
      <c r="G69" s="63"/>
      <c r="H69" s="64"/>
      <c r="I69" s="64"/>
      <c r="J69" s="70"/>
      <c r="K69" s="71"/>
      <c r="L69" s="71"/>
    </row>
    <row r="70" spans="1:12" x14ac:dyDescent="0.25">
      <c r="A70" s="72"/>
      <c r="B70" s="63"/>
      <c r="C70" s="64"/>
      <c r="D70" s="63"/>
      <c r="E70" s="64"/>
      <c r="F70" s="64"/>
      <c r="G70" s="63"/>
      <c r="H70" s="69"/>
      <c r="I70" s="69"/>
      <c r="J70" s="63"/>
      <c r="K70" s="69"/>
      <c r="L70" s="69"/>
    </row>
    <row r="71" spans="1:12" x14ac:dyDescent="0.25">
      <c r="A71" s="63"/>
      <c r="B71" s="63"/>
      <c r="C71" s="64"/>
      <c r="D71" s="63"/>
      <c r="E71" s="64"/>
      <c r="F71" s="64"/>
      <c r="G71" s="63"/>
      <c r="H71" s="64"/>
      <c r="I71" s="64"/>
      <c r="J71" s="70"/>
      <c r="K71" s="71"/>
      <c r="L71" s="71"/>
    </row>
  </sheetData>
  <mergeCells count="25">
    <mergeCell ref="A1:K1"/>
    <mergeCell ref="A2:K2"/>
    <mergeCell ref="A3:K3"/>
    <mergeCell ref="A4:B4"/>
    <mergeCell ref="A5:B5"/>
    <mergeCell ref="C5:L5"/>
    <mergeCell ref="A25:B25"/>
    <mergeCell ref="A26:B26"/>
    <mergeCell ref="A7:A8"/>
    <mergeCell ref="J7:L7"/>
    <mergeCell ref="G7:I7"/>
    <mergeCell ref="D7:F7"/>
    <mergeCell ref="B7:B8"/>
    <mergeCell ref="C7:C8"/>
    <mergeCell ref="B53:B54"/>
    <mergeCell ref="C51:L51"/>
    <mergeCell ref="A50:B50"/>
    <mergeCell ref="A51:B51"/>
    <mergeCell ref="C26:L26"/>
    <mergeCell ref="A28:A29"/>
    <mergeCell ref="B28:B29"/>
    <mergeCell ref="C28:C29"/>
    <mergeCell ref="D28:F28"/>
    <mergeCell ref="G28:I28"/>
    <mergeCell ref="J28:L2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activeCell="A5" sqref="A5:E5"/>
    </sheetView>
  </sheetViews>
  <sheetFormatPr defaultRowHeight="15" x14ac:dyDescent="0.25"/>
  <cols>
    <col min="1" max="1" width="23.140625" customWidth="1"/>
    <col min="2" max="2" width="25.28515625" customWidth="1"/>
    <col min="4" max="4" width="30.5703125" customWidth="1"/>
    <col min="5" max="5" width="30.85546875" customWidth="1"/>
  </cols>
  <sheetData>
    <row r="1" spans="1:5" x14ac:dyDescent="0.25">
      <c r="A1" s="101" t="s">
        <v>86</v>
      </c>
      <c r="B1" s="101"/>
      <c r="C1" s="101"/>
      <c r="D1" s="101"/>
      <c r="E1" s="101"/>
    </row>
    <row r="2" spans="1:5" x14ac:dyDescent="0.25">
      <c r="A2" s="101" t="s">
        <v>121</v>
      </c>
      <c r="B2" s="105"/>
      <c r="C2" s="105"/>
      <c r="D2" s="105"/>
      <c r="E2" s="105"/>
    </row>
    <row r="3" spans="1:5" x14ac:dyDescent="0.25">
      <c r="A3" s="105"/>
      <c r="B3" s="105"/>
      <c r="C3" s="105"/>
      <c r="D3" s="105"/>
      <c r="E3" s="105"/>
    </row>
    <row r="5" spans="1:5" x14ac:dyDescent="0.25">
      <c r="A5" s="32" t="s">
        <v>0</v>
      </c>
      <c r="B5" s="32" t="s">
        <v>94</v>
      </c>
      <c r="C5" s="32" t="s">
        <v>2</v>
      </c>
      <c r="D5" s="32" t="s">
        <v>95</v>
      </c>
      <c r="E5" s="32" t="s">
        <v>84</v>
      </c>
    </row>
    <row r="6" spans="1:5" x14ac:dyDescent="0.25">
      <c r="A6" s="11"/>
      <c r="B6" s="11"/>
      <c r="C6" s="11"/>
      <c r="D6" s="11"/>
      <c r="E6" s="11"/>
    </row>
    <row r="7" spans="1:5" x14ac:dyDescent="0.25">
      <c r="A7" s="11"/>
      <c r="B7" s="11"/>
      <c r="C7" s="11"/>
      <c r="D7" s="11"/>
      <c r="E7" s="11"/>
    </row>
    <row r="8" spans="1:5" x14ac:dyDescent="0.25">
      <c r="A8" s="11"/>
      <c r="B8" s="11"/>
      <c r="C8" s="11"/>
      <c r="D8" s="11"/>
      <c r="E8" s="11"/>
    </row>
    <row r="9" spans="1:5" x14ac:dyDescent="0.25">
      <c r="A9" s="11"/>
      <c r="B9" s="11"/>
      <c r="C9" s="11"/>
      <c r="D9" s="11"/>
      <c r="E9" s="11"/>
    </row>
    <row r="10" spans="1:5" x14ac:dyDescent="0.25">
      <c r="A10" s="11"/>
      <c r="B10" s="11"/>
      <c r="C10" s="11"/>
      <c r="D10" s="11"/>
      <c r="E10" s="11"/>
    </row>
    <row r="11" spans="1:5" x14ac:dyDescent="0.25">
      <c r="A11" s="11"/>
      <c r="B11" s="11"/>
      <c r="C11" s="11"/>
      <c r="D11" s="11"/>
      <c r="E11" s="11"/>
    </row>
    <row r="12" spans="1:5" x14ac:dyDescent="0.25">
      <c r="A12" s="11"/>
      <c r="B12" s="11"/>
      <c r="C12" s="11"/>
      <c r="D12" s="11"/>
      <c r="E12" s="11"/>
    </row>
    <row r="13" spans="1:5" x14ac:dyDescent="0.25">
      <c r="A13" s="11"/>
      <c r="B13" s="11"/>
      <c r="C13" s="11"/>
      <c r="D13" s="11"/>
      <c r="E13" s="11"/>
    </row>
    <row r="14" spans="1:5" x14ac:dyDescent="0.25">
      <c r="A14" s="11"/>
      <c r="B14" s="11"/>
      <c r="C14" s="11"/>
      <c r="D14" s="11"/>
      <c r="E14" s="11"/>
    </row>
    <row r="15" spans="1:5" x14ac:dyDescent="0.25">
      <c r="A15" s="11"/>
      <c r="B15" s="11"/>
      <c r="C15" s="11"/>
      <c r="D15" s="11"/>
      <c r="E15" s="11"/>
    </row>
    <row r="16" spans="1:5" x14ac:dyDescent="0.25">
      <c r="A16" s="11"/>
      <c r="B16" s="11"/>
      <c r="C16" s="11"/>
      <c r="D16" s="11"/>
      <c r="E16" s="11"/>
    </row>
    <row r="17" spans="1:5" x14ac:dyDescent="0.25">
      <c r="A17" s="11"/>
      <c r="B17" s="11"/>
      <c r="C17" s="11"/>
      <c r="D17" s="11"/>
      <c r="E17" s="11"/>
    </row>
    <row r="18" spans="1:5" x14ac:dyDescent="0.25">
      <c r="A18" s="11"/>
      <c r="B18" s="11"/>
      <c r="C18" s="11"/>
      <c r="D18" s="11"/>
      <c r="E18" s="11"/>
    </row>
    <row r="19" spans="1:5" x14ac:dyDescent="0.25">
      <c r="A19" s="11"/>
      <c r="B19" s="11"/>
      <c r="C19" s="11"/>
      <c r="D19" s="11"/>
      <c r="E19" s="11"/>
    </row>
    <row r="20" spans="1:5" x14ac:dyDescent="0.25">
      <c r="A20" s="11"/>
      <c r="B20" s="11"/>
      <c r="C20" s="11"/>
      <c r="D20" s="11"/>
      <c r="E20" s="11"/>
    </row>
    <row r="21" spans="1:5" x14ac:dyDescent="0.25">
      <c r="A21" s="11"/>
      <c r="B21" s="11"/>
      <c r="C21" s="11"/>
      <c r="D21" s="11"/>
      <c r="E21" s="11"/>
    </row>
    <row r="22" spans="1:5" x14ac:dyDescent="0.25">
      <c r="A22" s="11"/>
      <c r="B22" s="11"/>
      <c r="C22" s="11"/>
      <c r="D22" s="11"/>
      <c r="E22" s="11"/>
    </row>
    <row r="23" spans="1:5" x14ac:dyDescent="0.25">
      <c r="A23" s="11"/>
      <c r="B23" s="11"/>
      <c r="C23" s="11"/>
      <c r="D23" s="11"/>
      <c r="E23" s="11"/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workbookViewId="0">
      <selection activeCell="E14" sqref="E14"/>
    </sheetView>
  </sheetViews>
  <sheetFormatPr defaultRowHeight="15" x14ac:dyDescent="0.25"/>
  <cols>
    <col min="1" max="1" width="7.7109375" customWidth="1"/>
    <col min="2" max="2" width="20.42578125" customWidth="1"/>
    <col min="4" max="4" width="31.140625" customWidth="1"/>
  </cols>
  <sheetData>
    <row r="1" spans="1:4" x14ac:dyDescent="0.25">
      <c r="A1" s="101" t="s">
        <v>86</v>
      </c>
      <c r="B1" s="101"/>
      <c r="C1" s="101"/>
      <c r="D1" s="101"/>
    </row>
    <row r="2" spans="1:4" x14ac:dyDescent="0.25">
      <c r="A2" s="101" t="s">
        <v>122</v>
      </c>
      <c r="B2" s="101"/>
      <c r="C2" s="101"/>
      <c r="D2" s="101"/>
    </row>
    <row r="4" spans="1:4" x14ac:dyDescent="0.25">
      <c r="A4" s="15" t="s">
        <v>123</v>
      </c>
      <c r="B4" s="15"/>
      <c r="C4" s="17" t="s">
        <v>124</v>
      </c>
      <c r="D4" s="16"/>
    </row>
    <row r="5" spans="1:4" x14ac:dyDescent="0.25">
      <c r="A5" s="14" t="s">
        <v>125</v>
      </c>
      <c r="B5" s="14"/>
      <c r="C5" s="18" t="s">
        <v>126</v>
      </c>
      <c r="D5" s="12"/>
    </row>
    <row r="6" spans="1:4" x14ac:dyDescent="0.25">
      <c r="A6" s="14" t="s">
        <v>127</v>
      </c>
      <c r="B6" s="14"/>
      <c r="C6" s="18" t="s">
        <v>128</v>
      </c>
      <c r="D6" s="12"/>
    </row>
    <row r="7" spans="1:4" x14ac:dyDescent="0.25">
      <c r="A7" s="13" t="s">
        <v>129</v>
      </c>
      <c r="B7" s="13"/>
      <c r="C7" s="19" t="s">
        <v>130</v>
      </c>
      <c r="D7" s="12"/>
    </row>
    <row r="8" spans="1:4" x14ac:dyDescent="0.25">
      <c r="A8" s="12"/>
      <c r="B8" s="12"/>
      <c r="C8" s="19" t="s">
        <v>131</v>
      </c>
      <c r="D8" s="12"/>
    </row>
    <row r="9" spans="1:4" x14ac:dyDescent="0.25">
      <c r="A9" s="12"/>
      <c r="B9" s="12"/>
      <c r="C9" s="20" t="s">
        <v>132</v>
      </c>
      <c r="D9" s="12"/>
    </row>
    <row r="10" spans="1:4" x14ac:dyDescent="0.25">
      <c r="A10" s="12"/>
      <c r="B10" s="12"/>
      <c r="C10" s="18" t="s">
        <v>133</v>
      </c>
      <c r="D10" s="12"/>
    </row>
    <row r="11" spans="1:4" x14ac:dyDescent="0.25">
      <c r="A11" s="12"/>
      <c r="B11" s="12"/>
      <c r="C11" s="19" t="s">
        <v>134</v>
      </c>
      <c r="D11" s="12"/>
    </row>
    <row r="12" spans="1:4" x14ac:dyDescent="0.25">
      <c r="A12" s="12"/>
      <c r="B12" s="12"/>
      <c r="C12" s="19" t="s">
        <v>135</v>
      </c>
      <c r="D12" s="12"/>
    </row>
  </sheetData>
  <mergeCells count="2">
    <mergeCell ref="A1:D1"/>
    <mergeCell ref="A2:D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activeCell="H17" sqref="H17"/>
    </sheetView>
  </sheetViews>
  <sheetFormatPr defaultRowHeight="15" x14ac:dyDescent="0.25"/>
  <sheetData>
    <row r="1" spans="1:5" x14ac:dyDescent="0.25">
      <c r="A1" s="101" t="s">
        <v>86</v>
      </c>
      <c r="B1" s="101"/>
      <c r="C1" s="101"/>
      <c r="D1" s="101"/>
      <c r="E1" s="101"/>
    </row>
    <row r="2" spans="1:5" x14ac:dyDescent="0.25">
      <c r="A2" s="101" t="s">
        <v>136</v>
      </c>
      <c r="B2" s="101"/>
      <c r="C2" s="101"/>
      <c r="D2" s="101"/>
      <c r="E2" s="101"/>
    </row>
    <row r="5" spans="1:5" x14ac:dyDescent="0.25">
      <c r="A5" s="123" t="s">
        <v>137</v>
      </c>
      <c r="B5" s="123"/>
      <c r="C5" s="123"/>
      <c r="D5" s="105"/>
      <c r="E5" s="105"/>
    </row>
    <row r="6" spans="1:5" x14ac:dyDescent="0.25">
      <c r="A6" s="124" t="s">
        <v>138</v>
      </c>
      <c r="B6" s="124"/>
      <c r="C6" s="124"/>
      <c r="D6" s="105"/>
      <c r="E6" s="105"/>
    </row>
    <row r="7" spans="1:5" x14ac:dyDescent="0.25">
      <c r="A7" s="123" t="s">
        <v>62</v>
      </c>
      <c r="B7" s="123"/>
      <c r="C7" s="123"/>
      <c r="D7" s="105"/>
      <c r="E7" s="105"/>
    </row>
    <row r="8" spans="1:5" x14ac:dyDescent="0.25">
      <c r="A8" s="123" t="s">
        <v>139</v>
      </c>
      <c r="B8" s="123"/>
      <c r="C8" s="123"/>
      <c r="D8" s="105"/>
      <c r="E8" s="105"/>
    </row>
    <row r="9" spans="1:5" x14ac:dyDescent="0.25">
      <c r="A9" s="122" t="s">
        <v>140</v>
      </c>
      <c r="B9" s="122"/>
      <c r="C9" s="122"/>
      <c r="D9" s="105"/>
      <c r="E9" s="105"/>
    </row>
    <row r="10" spans="1:5" x14ac:dyDescent="0.25">
      <c r="A10" s="123" t="s">
        <v>141</v>
      </c>
      <c r="B10" s="123"/>
      <c r="C10" s="123"/>
      <c r="D10" s="105"/>
      <c r="E10" s="105"/>
    </row>
    <row r="11" spans="1:5" x14ac:dyDescent="0.25">
      <c r="A11" s="122" t="s">
        <v>73</v>
      </c>
      <c r="B11" s="122"/>
      <c r="C11" s="122"/>
      <c r="D11" s="105"/>
      <c r="E11" s="105"/>
    </row>
    <row r="12" spans="1:5" x14ac:dyDescent="0.25">
      <c r="A12" s="123" t="s">
        <v>142</v>
      </c>
      <c r="B12" s="123"/>
      <c r="C12" s="123"/>
      <c r="D12" s="105"/>
      <c r="E12" s="105"/>
    </row>
  </sheetData>
  <mergeCells count="18">
    <mergeCell ref="A12:C12"/>
    <mergeCell ref="D5:E5"/>
    <mergeCell ref="D6:E6"/>
    <mergeCell ref="D7:E7"/>
    <mergeCell ref="D8:E8"/>
    <mergeCell ref="D9:E9"/>
    <mergeCell ref="D11:E11"/>
    <mergeCell ref="D10:E10"/>
    <mergeCell ref="D12:E12"/>
    <mergeCell ref="A5:C5"/>
    <mergeCell ref="A6:C6"/>
    <mergeCell ref="A7:C7"/>
    <mergeCell ref="A8:C8"/>
    <mergeCell ref="A9:C9"/>
    <mergeCell ref="A10:C10"/>
    <mergeCell ref="A1:E1"/>
    <mergeCell ref="A2:E2"/>
    <mergeCell ref="A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master akun</vt:lpstr>
      <vt:lpstr>jurnal umum</vt:lpstr>
      <vt:lpstr>buku besar</vt:lpstr>
      <vt:lpstr>BP Piutang</vt:lpstr>
      <vt:lpstr>BP Utang</vt:lpstr>
      <vt:lpstr>BP Persediaan</vt:lpstr>
      <vt:lpstr>neraca saldo</vt:lpstr>
      <vt:lpstr>neraca</vt:lpstr>
      <vt:lpstr>labarugi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maritanisa_1q0p1</dc:creator>
  <cp:lastModifiedBy>maritanisa_1q0p1</cp:lastModifiedBy>
  <dcterms:created xsi:type="dcterms:W3CDTF">2020-12-02T01:41:23Z</dcterms:created>
  <dcterms:modified xsi:type="dcterms:W3CDTF">2020-12-02T16:14:15Z</dcterms:modified>
</cp:coreProperties>
</file>