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17" i="1" l="1"/>
  <c r="L16" i="1"/>
  <c r="M15" i="1"/>
  <c r="L14" i="1"/>
  <c r="M13" i="1"/>
  <c r="L12" i="1"/>
  <c r="M11" i="1"/>
  <c r="L10" i="1"/>
  <c r="M9" i="1"/>
  <c r="L8" i="1"/>
  <c r="M7" i="1"/>
  <c r="L6" i="1"/>
  <c r="M5" i="1"/>
  <c r="L4" i="1"/>
  <c r="G22" i="1"/>
  <c r="G21" i="1"/>
  <c r="G20" i="1"/>
  <c r="G19" i="1"/>
  <c r="G18" i="1"/>
  <c r="F22" i="1"/>
  <c r="F21" i="1"/>
  <c r="F20" i="1"/>
  <c r="F19" i="1"/>
  <c r="E20" i="1"/>
  <c r="E18" i="1"/>
  <c r="D22" i="1"/>
  <c r="D21" i="1"/>
  <c r="D20" i="1"/>
  <c r="D19" i="1"/>
  <c r="D18" i="1"/>
  <c r="G15" i="1"/>
  <c r="G14" i="1"/>
  <c r="G13" i="1"/>
  <c r="G12" i="1"/>
  <c r="F15" i="1"/>
  <c r="F14" i="1"/>
  <c r="F13" i="1"/>
  <c r="F12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<sst xmlns="http://schemas.openxmlformats.org/spreadsheetml/2006/main" count="68" uniqueCount="48">
  <si>
    <t>PT DNA</t>
  </si>
  <si>
    <t>Harga Perolehan</t>
  </si>
  <si>
    <t>PARE</t>
  </si>
  <si>
    <t>Dr</t>
  </si>
  <si>
    <t>Cr</t>
  </si>
  <si>
    <t>Per Audit 31/12/2018</t>
  </si>
  <si>
    <t xml:space="preserve">WP Ref. </t>
  </si>
  <si>
    <t>Per Klien 31/12/2018</t>
  </si>
  <si>
    <t>Tanah</t>
  </si>
  <si>
    <t>Bangunan</t>
  </si>
  <si>
    <t>Kendaraan</t>
  </si>
  <si>
    <t>Peralatan</t>
  </si>
  <si>
    <t>Brankas</t>
  </si>
  <si>
    <t>Akumulasi Penyusutan</t>
  </si>
  <si>
    <t>Nilai Buku</t>
  </si>
  <si>
    <t xml:space="preserve">Kendaraan </t>
  </si>
  <si>
    <t>Klien</t>
  </si>
  <si>
    <t>Skedul</t>
  </si>
  <si>
    <t>Kertas Kerja Aset Tetap</t>
  </si>
  <si>
    <t>Dibuat Oleh :</t>
  </si>
  <si>
    <t>Diana</t>
  </si>
  <si>
    <t>Tanggal:</t>
  </si>
  <si>
    <t>Diperiks Oleh :</t>
  </si>
  <si>
    <t>Indeks :</t>
  </si>
  <si>
    <t>J</t>
  </si>
  <si>
    <t>Periode :</t>
  </si>
  <si>
    <t>Catatan Pemeriksaan:</t>
  </si>
  <si>
    <t>Revaluasi Aset Tetap</t>
  </si>
  <si>
    <t>Beban Renovasi Bangunan</t>
  </si>
  <si>
    <t>Kas</t>
  </si>
  <si>
    <t>Beban Penyusutan Bangunan</t>
  </si>
  <si>
    <t>Akumulasi Penyusutan Bangunan</t>
  </si>
  <si>
    <t>Beban Penyusutan Kendaraan</t>
  </si>
  <si>
    <t>Akumulasi Penyusutan Kendaraan</t>
  </si>
  <si>
    <t>Beban Penyusutan Peralatan</t>
  </si>
  <si>
    <t>Akumulasi Penyusutan Peralatan</t>
  </si>
  <si>
    <t>Beban Penyusutan Brankas</t>
  </si>
  <si>
    <t>Akumulasi Penyusutan Brankas</t>
  </si>
  <si>
    <t>Keterangan</t>
  </si>
  <si>
    <t>Tanggal</t>
  </si>
  <si>
    <t>Telah dilakukan pemeriksaan fisik terhadap aktiva tetap dan ditemukan bahwa aktiva tetap baru dihitung per 30 Nov 2018 .</t>
  </si>
  <si>
    <t>Maka perusahaan akan melakukan penyesuaian atas penyusutan aktiva tetap tersebut bulan Desember 2018.</t>
  </si>
  <si>
    <t>Aset Tetap</t>
  </si>
  <si>
    <t>Dibuat Oleh:</t>
  </si>
  <si>
    <t>Diperiksa Oleh:</t>
  </si>
  <si>
    <t>Indeks:</t>
  </si>
  <si>
    <t>R</t>
  </si>
  <si>
    <t>Periode: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</si>
</sst>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Rp&quot;* #,##0_);_(&quot;Rp&quot;* \(#,##0\);_(&quot;Rp&quot;* &quot;-&quot;_);_(@_)"/>
  </numFmts>
  <fonts count="5" x14ac:knownFonts="1">
    <font>
      <sz val="11"/>
      <color theme="1"/>
      <name val="Calibri"/>
      <family val="2"/>
      <charset val="1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  <charset val="1"/>
      <scheme val="minor"/>
    </font>
    <font>
      <sz val="20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4" xfId="0" applyBorder="1"/>
    <xf numFmtId="0" fontId="0" fillId="0" borderId="2" xfId="0" applyBorder="1"/>
    <xf numFmtId="42" fontId="0" fillId="0" borderId="2" xfId="0" applyNumberFormat="1" applyBorder="1"/>
    <xf numFmtId="0" fontId="0" fillId="0" borderId="8" xfId="0" applyBorder="1"/>
    <xf numFmtId="42" fontId="0" fillId="0" borderId="9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42" fontId="0" fillId="0" borderId="17" xfId="0" applyNumberFormat="1" applyBorder="1"/>
    <xf numFmtId="0" fontId="0" fillId="0" borderId="18" xfId="0" applyBorder="1"/>
    <xf numFmtId="42" fontId="0" fillId="0" borderId="4" xfId="0" applyNumberFormat="1" applyBorder="1"/>
    <xf numFmtId="42" fontId="0" fillId="0" borderId="19" xfId="0" applyNumberFormat="1" applyBorder="1"/>
    <xf numFmtId="0" fontId="0" fillId="0" borderId="20" xfId="0" applyBorder="1"/>
    <xf numFmtId="0" fontId="0" fillId="3" borderId="2" xfId="0" applyFill="1" applyBorder="1"/>
    <xf numFmtId="42" fontId="0" fillId="3" borderId="2" xfId="0" applyNumberFormat="1" applyFill="1" applyBorder="1"/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/>
    <xf numFmtId="42" fontId="0" fillId="3" borderId="9" xfId="0" applyNumberFormat="1" applyFill="1" applyBorder="1"/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2" borderId="3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20" xfId="0" applyFill="1" applyBorder="1"/>
    <xf numFmtId="0" fontId="0" fillId="4" borderId="2" xfId="0" applyFill="1" applyBorder="1"/>
    <xf numFmtId="0" fontId="0" fillId="4" borderId="9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21" xfId="0" applyFill="1" applyBorder="1"/>
    <xf numFmtId="0" fontId="0" fillId="4" borderId="3" xfId="0" applyFill="1" applyBorder="1"/>
    <xf numFmtId="0" fontId="0" fillId="4" borderId="26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14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5" fontId="0" fillId="4" borderId="25" xfId="0" applyNumberFormat="1" applyFill="1" applyBorder="1" applyAlignment="1">
      <alignment horizontal="left"/>
    </xf>
    <xf numFmtId="15" fontId="0" fillId="4" borderId="27" xfId="0" applyNumberFormat="1" applyFill="1" applyBorder="1" applyAlignment="1">
      <alignment horizontal="left"/>
    </xf>
    <xf numFmtId="0" fontId="3" fillId="4" borderId="9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2" fontId="0" fillId="0" borderId="0" xfId="0" applyNumberForma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left"/>
    </xf>
    <xf numFmtId="0" fontId="0" fillId="0" borderId="28" xfId="0" applyBorder="1"/>
    <xf numFmtId="0" fontId="0" fillId="3" borderId="2" xfId="0" applyFill="1" applyBorder="1" applyAlignment="1">
      <alignment horizontal="center"/>
    </xf>
    <xf numFmtId="0" fontId="0" fillId="0" borderId="17" xfId="0" applyBorder="1" applyAlignment="1"/>
    <xf numFmtId="0" fontId="0" fillId="2" borderId="30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4" fillId="2" borderId="3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2" borderId="4" xfId="0" applyFill="1" applyBorder="1"/>
    <xf numFmtId="0" fontId="0" fillId="2" borderId="3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15" fontId="0" fillId="2" borderId="4" xfId="0" applyNumberFormat="1" applyFill="1" applyBorder="1" applyAlignment="1">
      <alignment horizontal="left"/>
    </xf>
    <xf numFmtId="16" fontId="0" fillId="0" borderId="3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16" fontId="0" fillId="0" borderId="29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tabSelected="1" workbookViewId="0"/>
  </sheetViews>
  <sheetFormatPr defaultRowHeight="15" x14ac:dyDescent="0.25"/>
  <cols>
    <col min="2" max="2" width="25.7109375" customWidth="1"/>
    <col min="3" max="3" width="8.28515625" customWidth="1"/>
    <col min="4" max="4" width="19.5703125" customWidth="1"/>
    <col min="5" max="5" width="17.85546875" customWidth="1"/>
    <col min="6" max="6" width="18.140625" customWidth="1"/>
    <col min="7" max="7" width="19.42578125" customWidth="1"/>
    <col min="8" max="8" width="18.28515625" customWidth="1"/>
    <col min="9" max="9" width="10.28515625" customWidth="1"/>
    <col min="10" max="10" width="5" customWidth="1"/>
    <col min="11" max="11" width="31.5703125" customWidth="1"/>
    <col min="12" max="12" width="16.5703125" customWidth="1"/>
    <col min="13" max="13" width="17.28515625" customWidth="1"/>
    <col min="14" max="14" width="12.7109375" customWidth="1"/>
  </cols>
  <sheetData>
    <row r="2" spans="2:13" ht="15.75" thickBot="1" x14ac:dyDescent="0.3">
      <c r="I2" t="s">
        <v>26</v>
      </c>
    </row>
    <row r="3" spans="2:13" x14ac:dyDescent="0.25">
      <c r="B3" s="17" t="s">
        <v>1</v>
      </c>
      <c r="C3" s="18" t="s">
        <v>6</v>
      </c>
      <c r="D3" s="18" t="s">
        <v>7</v>
      </c>
      <c r="E3" s="18" t="s">
        <v>2</v>
      </c>
      <c r="F3" s="18"/>
      <c r="G3" s="19" t="s">
        <v>5</v>
      </c>
      <c r="H3" s="48"/>
      <c r="I3" s="71" t="s">
        <v>39</v>
      </c>
      <c r="J3" s="54" t="s">
        <v>38</v>
      </c>
      <c r="K3" s="54"/>
      <c r="L3" s="71" t="s">
        <v>3</v>
      </c>
      <c r="M3" s="71" t="s">
        <v>4</v>
      </c>
    </row>
    <row r="4" spans="2:13" ht="15.75" thickBot="1" x14ac:dyDescent="0.3">
      <c r="B4" s="22"/>
      <c r="C4" s="23"/>
      <c r="D4" s="23"/>
      <c r="E4" s="24" t="s">
        <v>3</v>
      </c>
      <c r="F4" s="24" t="s">
        <v>4</v>
      </c>
      <c r="G4" s="25"/>
      <c r="H4" s="48"/>
      <c r="I4" s="68">
        <v>44561</v>
      </c>
      <c r="J4" s="53" t="s">
        <v>8</v>
      </c>
      <c r="K4" s="14"/>
      <c r="L4" s="3">
        <f>E18</f>
        <v>1350000000</v>
      </c>
      <c r="M4" s="3"/>
    </row>
    <row r="5" spans="2:13" x14ac:dyDescent="0.25">
      <c r="B5" s="11" t="s">
        <v>8</v>
      </c>
      <c r="C5" s="1"/>
      <c r="D5" s="12">
        <v>1000000000</v>
      </c>
      <c r="E5" s="12">
        <v>1350000000</v>
      </c>
      <c r="F5" s="12"/>
      <c r="G5" s="13">
        <f>D5+E5-F5</f>
        <v>2350000000</v>
      </c>
      <c r="H5" s="49"/>
      <c r="I5" s="69"/>
      <c r="J5" s="53"/>
      <c r="K5" s="14" t="s">
        <v>27</v>
      </c>
      <c r="L5" s="3"/>
      <c r="M5" s="3">
        <f>L4</f>
        <v>1350000000</v>
      </c>
    </row>
    <row r="6" spans="2:13" x14ac:dyDescent="0.25">
      <c r="B6" s="4" t="s">
        <v>9</v>
      </c>
      <c r="C6" s="2"/>
      <c r="D6" s="3">
        <v>2100000000</v>
      </c>
      <c r="E6" s="3"/>
      <c r="F6" s="3">
        <v>35000000</v>
      </c>
      <c r="G6" s="5">
        <f>D6+E6-F6</f>
        <v>2065000000</v>
      </c>
      <c r="H6" s="49"/>
      <c r="I6" s="70">
        <v>44561</v>
      </c>
      <c r="J6" s="53" t="s">
        <v>28</v>
      </c>
      <c r="K6" s="14"/>
      <c r="L6" s="3">
        <f>F6</f>
        <v>35000000</v>
      </c>
      <c r="M6" s="3"/>
    </row>
    <row r="7" spans="2:13" x14ac:dyDescent="0.25">
      <c r="B7" s="4" t="s">
        <v>10</v>
      </c>
      <c r="C7" s="2"/>
      <c r="D7" s="3">
        <v>525000000</v>
      </c>
      <c r="E7" s="3">
        <v>12500000</v>
      </c>
      <c r="F7" s="3"/>
      <c r="G7" s="5">
        <f>D7+E7-F7</f>
        <v>537500000</v>
      </c>
      <c r="H7" s="49"/>
      <c r="I7" s="69"/>
      <c r="J7" s="53"/>
      <c r="K7" s="14" t="s">
        <v>9</v>
      </c>
      <c r="L7" s="3"/>
      <c r="M7" s="3">
        <f>L6</f>
        <v>35000000</v>
      </c>
    </row>
    <row r="8" spans="2:13" x14ac:dyDescent="0.25">
      <c r="B8" s="4" t="s">
        <v>11</v>
      </c>
      <c r="C8" s="2"/>
      <c r="D8" s="3">
        <v>125000000</v>
      </c>
      <c r="E8" s="3"/>
      <c r="F8" s="3"/>
      <c r="G8" s="5">
        <f>D8+E8-F8</f>
        <v>125000000</v>
      </c>
      <c r="H8" s="49"/>
      <c r="I8" s="70">
        <v>44561</v>
      </c>
      <c r="J8" s="53" t="s">
        <v>12</v>
      </c>
      <c r="K8" s="14"/>
      <c r="L8" s="3">
        <f>E9</f>
        <v>10000000</v>
      </c>
      <c r="M8" s="3"/>
    </row>
    <row r="9" spans="2:13" x14ac:dyDescent="0.25">
      <c r="B9" s="4" t="s">
        <v>12</v>
      </c>
      <c r="C9" s="2"/>
      <c r="D9" s="3"/>
      <c r="E9" s="3">
        <v>10000000</v>
      </c>
      <c r="F9" s="3"/>
      <c r="G9" s="5">
        <f>D9+E9-F9</f>
        <v>10000000</v>
      </c>
      <c r="H9" s="49"/>
      <c r="I9" s="69"/>
      <c r="J9" s="53"/>
      <c r="K9" s="14" t="s">
        <v>29</v>
      </c>
      <c r="L9" s="3"/>
      <c r="M9" s="3">
        <f>L8</f>
        <v>10000000</v>
      </c>
    </row>
    <row r="10" spans="2:13" x14ac:dyDescent="0.25">
      <c r="B10" s="4"/>
      <c r="C10" s="2"/>
      <c r="D10" s="3"/>
      <c r="E10" s="3"/>
      <c r="F10" s="3"/>
      <c r="G10" s="5"/>
      <c r="H10" s="49"/>
      <c r="I10" s="70">
        <v>44561</v>
      </c>
      <c r="J10" s="53" t="s">
        <v>30</v>
      </c>
      <c r="K10" s="14"/>
      <c r="L10" s="3">
        <f>F12</f>
        <v>4302083.333333333</v>
      </c>
      <c r="M10" s="3"/>
    </row>
    <row r="11" spans="2:13" x14ac:dyDescent="0.25">
      <c r="B11" s="20" t="s">
        <v>13</v>
      </c>
      <c r="C11" s="15"/>
      <c r="D11" s="16"/>
      <c r="E11" s="16"/>
      <c r="F11" s="16"/>
      <c r="G11" s="21"/>
      <c r="H11" s="49"/>
      <c r="I11" s="69"/>
      <c r="J11" s="53"/>
      <c r="K11" s="14" t="s">
        <v>31</v>
      </c>
      <c r="L11" s="3"/>
      <c r="M11" s="3">
        <f>L10</f>
        <v>4302083.333333333</v>
      </c>
    </row>
    <row r="12" spans="2:13" x14ac:dyDescent="0.25">
      <c r="B12" s="4" t="s">
        <v>9</v>
      </c>
      <c r="C12" s="2"/>
      <c r="D12" s="3">
        <v>875000000</v>
      </c>
      <c r="E12" s="3"/>
      <c r="F12" s="3">
        <f>(D6-F6)/40*1/12</f>
        <v>4302083.333333333</v>
      </c>
      <c r="G12" s="5">
        <f>D12+F12</f>
        <v>879302083.33333337</v>
      </c>
      <c r="H12" s="49"/>
      <c r="I12" s="70">
        <v>44561</v>
      </c>
      <c r="J12" s="53" t="s">
        <v>32</v>
      </c>
      <c r="K12" s="14"/>
      <c r="L12" s="3">
        <f>F13</f>
        <v>5598958.333333333</v>
      </c>
      <c r="M12" s="3"/>
    </row>
    <row r="13" spans="2:13" x14ac:dyDescent="0.25">
      <c r="B13" s="4" t="s">
        <v>10</v>
      </c>
      <c r="C13" s="2"/>
      <c r="D13" s="3">
        <v>215000000</v>
      </c>
      <c r="E13" s="3"/>
      <c r="F13" s="3">
        <f>((D7+E7)/8)*1/12</f>
        <v>5598958.333333333</v>
      </c>
      <c r="G13" s="5">
        <f>D13+F13</f>
        <v>220598958.33333334</v>
      </c>
      <c r="H13" s="49"/>
      <c r="I13" s="69"/>
      <c r="J13" s="53"/>
      <c r="K13" s="14" t="s">
        <v>33</v>
      </c>
      <c r="L13" s="3"/>
      <c r="M13" s="3">
        <f>L12</f>
        <v>5598958.333333333</v>
      </c>
    </row>
    <row r="14" spans="2:13" x14ac:dyDescent="0.25">
      <c r="B14" s="4" t="s">
        <v>11</v>
      </c>
      <c r="C14" s="2"/>
      <c r="D14" s="3">
        <v>27500000</v>
      </c>
      <c r="E14" s="3"/>
      <c r="F14" s="3">
        <f>(D8/5)*1/12</f>
        <v>2083333.3333333333</v>
      </c>
      <c r="G14" s="5">
        <f>D14+F14</f>
        <v>29583333.333333332</v>
      </c>
      <c r="H14" s="49"/>
      <c r="I14" s="70">
        <v>44561</v>
      </c>
      <c r="J14" s="53" t="s">
        <v>34</v>
      </c>
      <c r="K14" s="14"/>
      <c r="L14" s="3">
        <f>F14</f>
        <v>2083333.3333333333</v>
      </c>
      <c r="M14" s="3"/>
    </row>
    <row r="15" spans="2:13" x14ac:dyDescent="0.25">
      <c r="B15" s="4" t="s">
        <v>12</v>
      </c>
      <c r="C15" s="2"/>
      <c r="D15" s="3"/>
      <c r="E15" s="3"/>
      <c r="F15" s="3">
        <f>(E9/4)*1/12</f>
        <v>208333.33333333334</v>
      </c>
      <c r="G15" s="5">
        <f>D15+F15</f>
        <v>208333.33333333334</v>
      </c>
      <c r="H15" s="49"/>
      <c r="I15" s="69"/>
      <c r="J15" s="53"/>
      <c r="K15" s="14" t="s">
        <v>35</v>
      </c>
      <c r="L15" s="3"/>
      <c r="M15" s="3">
        <f>L14</f>
        <v>2083333.3333333333</v>
      </c>
    </row>
    <row r="16" spans="2:13" x14ac:dyDescent="0.25">
      <c r="B16" s="4"/>
      <c r="C16" s="2"/>
      <c r="D16" s="3"/>
      <c r="E16" s="3"/>
      <c r="F16" s="3"/>
      <c r="G16" s="5"/>
      <c r="H16" s="49"/>
      <c r="I16" s="70">
        <v>44561</v>
      </c>
      <c r="J16" s="53" t="s">
        <v>36</v>
      </c>
      <c r="K16" s="14"/>
      <c r="L16" s="3">
        <f>F15</f>
        <v>208333.33333333334</v>
      </c>
      <c r="M16" s="3"/>
    </row>
    <row r="17" spans="2:14" x14ac:dyDescent="0.25">
      <c r="B17" s="20" t="s">
        <v>14</v>
      </c>
      <c r="C17" s="15"/>
      <c r="D17" s="16"/>
      <c r="E17" s="16"/>
      <c r="F17" s="16"/>
      <c r="G17" s="21"/>
      <c r="H17" s="49"/>
      <c r="I17" s="1"/>
      <c r="J17" s="53"/>
      <c r="K17" s="14" t="s">
        <v>37</v>
      </c>
      <c r="L17" s="3"/>
      <c r="M17" s="3">
        <f>L16</f>
        <v>208333.33333333334</v>
      </c>
    </row>
    <row r="18" spans="2:14" x14ac:dyDescent="0.25">
      <c r="B18" s="4" t="s">
        <v>8</v>
      </c>
      <c r="C18" s="2"/>
      <c r="D18" s="3">
        <f>D5</f>
        <v>1000000000</v>
      </c>
      <c r="E18" s="3">
        <f>E5</f>
        <v>1350000000</v>
      </c>
      <c r="F18" s="3"/>
      <c r="G18" s="5">
        <f>D18+E18-F18</f>
        <v>2350000000</v>
      </c>
      <c r="H18" s="49"/>
      <c r="I18" s="9" t="s">
        <v>40</v>
      </c>
      <c r="J18" s="55"/>
      <c r="K18" s="55"/>
      <c r="L18" s="10"/>
      <c r="M18" s="10"/>
    </row>
    <row r="19" spans="2:14" x14ac:dyDescent="0.25">
      <c r="B19" s="4" t="s">
        <v>9</v>
      </c>
      <c r="C19" s="2"/>
      <c r="D19" s="3">
        <f>D6-D12</f>
        <v>1225000000</v>
      </c>
      <c r="E19" s="3"/>
      <c r="F19" s="3">
        <f>F6+G12</f>
        <v>914302083.33333337</v>
      </c>
      <c r="G19" s="5">
        <f>D19+E19-F19</f>
        <v>310697916.66666663</v>
      </c>
      <c r="H19" s="49"/>
      <c r="I19" t="s">
        <v>41</v>
      </c>
    </row>
    <row r="20" spans="2:14" x14ac:dyDescent="0.25">
      <c r="B20" s="4" t="s">
        <v>15</v>
      </c>
      <c r="C20" s="2"/>
      <c r="D20" s="3">
        <f>D7-D13</f>
        <v>310000000</v>
      </c>
      <c r="E20" s="3">
        <f>E7</f>
        <v>12500000</v>
      </c>
      <c r="F20" s="3">
        <f>G13</f>
        <v>220598958.33333334</v>
      </c>
      <c r="G20" s="5">
        <f>D20+E20-F20</f>
        <v>101901041.66666666</v>
      </c>
      <c r="H20" s="49"/>
    </row>
    <row r="21" spans="2:14" x14ac:dyDescent="0.25">
      <c r="B21" s="4" t="s">
        <v>11</v>
      </c>
      <c r="C21" s="2"/>
      <c r="D21" s="3">
        <f>D8-D14</f>
        <v>97500000</v>
      </c>
      <c r="E21" s="3"/>
      <c r="F21" s="3">
        <f>G14</f>
        <v>29583333.333333332</v>
      </c>
      <c r="G21" s="5">
        <f>D21+E21-F21</f>
        <v>67916666.666666672</v>
      </c>
      <c r="H21" s="49"/>
      <c r="I21" s="56" t="s">
        <v>16</v>
      </c>
      <c r="J21" s="57"/>
      <c r="K21" s="58"/>
      <c r="L21" s="26" t="s">
        <v>43</v>
      </c>
      <c r="M21" s="26" t="s">
        <v>44</v>
      </c>
      <c r="N21" s="26" t="s">
        <v>45</v>
      </c>
    </row>
    <row r="22" spans="2:14" x14ac:dyDescent="0.25">
      <c r="B22" s="4" t="s">
        <v>12</v>
      </c>
      <c r="C22" s="2"/>
      <c r="D22" s="3">
        <f>E9</f>
        <v>10000000</v>
      </c>
      <c r="E22" s="3"/>
      <c r="F22" s="3">
        <f>G15</f>
        <v>208333.33333333334</v>
      </c>
      <c r="G22" s="5">
        <f>D22+E22-F22</f>
        <v>9791666.666666666</v>
      </c>
      <c r="H22" s="49"/>
      <c r="I22" s="59" t="s">
        <v>0</v>
      </c>
      <c r="J22" s="60"/>
      <c r="K22" s="61"/>
      <c r="L22" s="62" t="s">
        <v>20</v>
      </c>
      <c r="M22" s="63"/>
      <c r="N22" s="62" t="s">
        <v>46</v>
      </c>
    </row>
    <row r="23" spans="2:14" x14ac:dyDescent="0.25">
      <c r="B23" s="6"/>
      <c r="C23" s="7"/>
      <c r="D23" s="7"/>
      <c r="E23" s="7"/>
      <c r="F23" s="7"/>
      <c r="G23" s="8"/>
      <c r="H23" s="50"/>
      <c r="I23" s="56" t="s">
        <v>17</v>
      </c>
      <c r="J23" s="57"/>
      <c r="K23" s="58"/>
      <c r="L23" s="26" t="s">
        <v>21</v>
      </c>
      <c r="M23" s="26" t="s">
        <v>21</v>
      </c>
      <c r="N23" s="26" t="s">
        <v>47</v>
      </c>
    </row>
    <row r="24" spans="2:14" x14ac:dyDescent="0.25">
      <c r="B24" s="27" t="s">
        <v>16</v>
      </c>
      <c r="C24" s="28"/>
      <c r="D24" s="29"/>
      <c r="E24" s="30" t="s">
        <v>19</v>
      </c>
      <c r="F24" s="30" t="s">
        <v>22</v>
      </c>
      <c r="G24" s="31" t="s">
        <v>23</v>
      </c>
      <c r="H24" s="50"/>
      <c r="I24" s="64" t="s">
        <v>42</v>
      </c>
      <c r="J24" s="65"/>
      <c r="K24" s="66"/>
      <c r="L24" s="67">
        <v>43311</v>
      </c>
      <c r="M24" s="63"/>
      <c r="N24" s="67">
        <v>43465</v>
      </c>
    </row>
    <row r="25" spans="2:14" ht="34.5" customHeight="1" x14ac:dyDescent="0.25">
      <c r="B25" s="43" t="s">
        <v>0</v>
      </c>
      <c r="C25" s="41"/>
      <c r="D25" s="42"/>
      <c r="E25" s="44" t="s">
        <v>20</v>
      </c>
      <c r="F25" s="30"/>
      <c r="G25" s="47" t="s">
        <v>24</v>
      </c>
      <c r="H25" s="51"/>
    </row>
    <row r="26" spans="2:14" x14ac:dyDescent="0.25">
      <c r="B26" s="32" t="s">
        <v>17</v>
      </c>
      <c r="C26" s="33"/>
      <c r="D26" s="34"/>
      <c r="E26" s="35" t="s">
        <v>21</v>
      </c>
      <c r="F26" s="35" t="s">
        <v>21</v>
      </c>
      <c r="G26" s="36" t="s">
        <v>25</v>
      </c>
      <c r="H26" s="50"/>
    </row>
    <row r="27" spans="2:14" ht="15.75" thickBot="1" x14ac:dyDescent="0.3">
      <c r="B27" s="37" t="s">
        <v>18</v>
      </c>
      <c r="C27" s="38"/>
      <c r="D27" s="39"/>
      <c r="E27" s="45">
        <v>44407</v>
      </c>
      <c r="F27" s="40"/>
      <c r="G27" s="46">
        <v>43465</v>
      </c>
      <c r="H27" s="52"/>
    </row>
  </sheetData>
  <mergeCells count="11">
    <mergeCell ref="J3:K3"/>
    <mergeCell ref="I21:K21"/>
    <mergeCell ref="I22:K22"/>
    <mergeCell ref="I23:K23"/>
    <mergeCell ref="I24:K24"/>
    <mergeCell ref="C3:C4"/>
    <mergeCell ref="B3:B4"/>
    <mergeCell ref="E3:F3"/>
    <mergeCell ref="D3:D4"/>
    <mergeCell ref="G3:G4"/>
    <mergeCell ref="B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2021-07-30T12:35:35Z</dcterms:created>
  <dcterms:modified xsi:type="dcterms:W3CDTF">2021-07-30T13:54:52Z</dcterms:modified>
</cp:coreProperties>
</file>