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eka\Downloads\"/>
    </mc:Choice>
  </mc:AlternateContent>
  <bookViews>
    <workbookView xWindow="0" yWindow="0" windowWidth="15360" windowHeight="7035" activeTab="1"/>
  </bookViews>
  <sheets>
    <sheet name="100%" sheetId="1" r:id="rId1"/>
    <sheet name="90%" sheetId="2" r:id="rId2"/>
    <sheet name="Sheet1" sheetId="4" r:id="rId3"/>
    <sheet name="EBK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4" l="1"/>
  <c r="K16" i="4"/>
  <c r="K15" i="4"/>
  <c r="K14" i="4"/>
  <c r="K13" i="4"/>
  <c r="H16" i="4"/>
  <c r="J15" i="4"/>
  <c r="J14" i="4"/>
  <c r="J13" i="4"/>
  <c r="H11" i="4"/>
  <c r="J7" i="4"/>
  <c r="H10" i="4"/>
  <c r="M32" i="1"/>
  <c r="L40" i="2" l="1"/>
  <c r="K40" i="2"/>
  <c r="I16" i="3" l="1"/>
  <c r="I15" i="3"/>
  <c r="F16" i="3"/>
  <c r="E16" i="3"/>
  <c r="I14" i="3"/>
  <c r="I13" i="3"/>
  <c r="I12" i="3"/>
  <c r="I11" i="3"/>
  <c r="F9" i="3"/>
  <c r="E9" i="3"/>
  <c r="I8" i="3"/>
  <c r="I7" i="3"/>
  <c r="I9" i="3" s="1"/>
  <c r="I6" i="3"/>
  <c r="I5" i="3"/>
  <c r="I4" i="3"/>
  <c r="L22" i="2"/>
  <c r="K20" i="2"/>
  <c r="K19" i="2"/>
  <c r="L21" i="2"/>
  <c r="K16" i="2"/>
  <c r="K15" i="2"/>
  <c r="L30" i="2"/>
  <c r="M40" i="2"/>
  <c r="M39" i="2"/>
  <c r="L39" i="2"/>
  <c r="K38" i="2"/>
  <c r="K37" i="2"/>
  <c r="M38" i="2"/>
  <c r="M37" i="2"/>
  <c r="M36" i="2"/>
  <c r="M35" i="2"/>
  <c r="M32" i="2"/>
  <c r="M31" i="2"/>
  <c r="M30" i="2"/>
  <c r="M29" i="2"/>
  <c r="M28" i="2"/>
  <c r="M27" i="2"/>
  <c r="M33" i="2" s="1"/>
  <c r="J40" i="2"/>
  <c r="I40" i="2"/>
  <c r="J33" i="2"/>
  <c r="I33" i="2"/>
  <c r="L17" i="2"/>
  <c r="L13" i="2"/>
  <c r="E16" i="2"/>
  <c r="D16" i="2"/>
  <c r="E10" i="2"/>
  <c r="D10" i="2"/>
  <c r="J34" i="1"/>
  <c r="I34" i="1"/>
  <c r="M33" i="1"/>
  <c r="M31" i="1"/>
  <c r="M30" i="1"/>
  <c r="M34" i="1" s="1"/>
  <c r="J28" i="1"/>
  <c r="I28" i="1"/>
  <c r="M27" i="1"/>
  <c r="M26" i="1"/>
  <c r="M25" i="1"/>
  <c r="M24" i="1"/>
  <c r="M23" i="1"/>
  <c r="M22" i="1"/>
  <c r="M28" i="1" s="1"/>
  <c r="K16" i="1"/>
  <c r="E16" i="1"/>
  <c r="D16" i="1"/>
  <c r="K15" i="1"/>
  <c r="L17" i="1" s="1"/>
  <c r="L13" i="1"/>
  <c r="E10" i="1"/>
  <c r="D10" i="1"/>
</calcChain>
</file>

<file path=xl/sharedStrings.xml><?xml version="1.0" encoding="utf-8"?>
<sst xmlns="http://schemas.openxmlformats.org/spreadsheetml/2006/main" count="125" uniqueCount="37">
  <si>
    <t>PT A</t>
  </si>
  <si>
    <t>PT B</t>
  </si>
  <si>
    <t>Keterangan :</t>
  </si>
  <si>
    <t>Kas</t>
  </si>
  <si>
    <t>PT A (Induk)</t>
  </si>
  <si>
    <t>Piutang</t>
  </si>
  <si>
    <t>PT B (Anak)</t>
  </si>
  <si>
    <t>Persediaan</t>
  </si>
  <si>
    <t>Akuisisi 100%</t>
  </si>
  <si>
    <t>Investasi dalam saham</t>
  </si>
  <si>
    <t>Tanah</t>
  </si>
  <si>
    <t>1.</t>
  </si>
  <si>
    <t>PT A memiliki piutang usaha sebesar Rp 3.000.000,00 terhadap PT B</t>
  </si>
  <si>
    <t>Bangunan dan Peralatan</t>
  </si>
  <si>
    <t>2.</t>
  </si>
  <si>
    <t>Nilai Invetasi PT A atas saham PT B sebesar Nilai Buku kekayaan PT B yang diperoleh</t>
  </si>
  <si>
    <t>Total Aset</t>
  </si>
  <si>
    <t>Jurnal ELIMINASI</t>
  </si>
  <si>
    <t>Utang Usaha</t>
  </si>
  <si>
    <t xml:space="preserve">1. </t>
  </si>
  <si>
    <t>Utang Jangka Panjang</t>
  </si>
  <si>
    <t>Piutang Usaha</t>
  </si>
  <si>
    <t>Modal Saham</t>
  </si>
  <si>
    <t>Laba Ditahan</t>
  </si>
  <si>
    <t>Total Kewajiban dan Ekuitas</t>
  </si>
  <si>
    <t>Laba yang ditahan</t>
  </si>
  <si>
    <t>Investasi dalam Saham</t>
  </si>
  <si>
    <t>3.</t>
  </si>
  <si>
    <t>Jurnal Eliminasi</t>
  </si>
  <si>
    <t>Eliminasi</t>
  </si>
  <si>
    <t>Konsolidasi</t>
  </si>
  <si>
    <t>Akuisisi 90%</t>
  </si>
  <si>
    <t>Kepentingan Non Pengendali</t>
  </si>
  <si>
    <t>4.</t>
  </si>
  <si>
    <t>MS</t>
  </si>
  <si>
    <t>LYD</t>
  </si>
  <si>
    <t>Agio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</si>
</sst>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u val="singleAccounting"/>
      <sz val="11"/>
      <color theme="1"/>
      <name val="Arial Narrow"/>
      <family val="2"/>
    </font>
    <font>
      <u val="singleAccounting"/>
      <sz val="11"/>
      <color rgb="FFFF0000"/>
      <name val="Arial Narrow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3" fontId="2" fillId="0" borderId="0" xfId="1" applyFont="1"/>
    <xf numFmtId="43" fontId="4" fillId="0" borderId="0" xfId="1" applyFont="1"/>
    <xf numFmtId="0" fontId="2" fillId="0" borderId="0" xfId="0" applyFont="1" applyAlignment="1">
      <alignment horizontal="center"/>
    </xf>
    <xf numFmtId="43" fontId="5" fillId="0" borderId="0" xfId="1" applyFont="1"/>
    <xf numFmtId="43" fontId="3" fillId="0" borderId="0" xfId="0" applyNumberFormat="1" applyFont="1"/>
    <xf numFmtId="43" fontId="3" fillId="0" borderId="0" xfId="1" applyFont="1"/>
    <xf numFmtId="43" fontId="2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center" wrapText="1"/>
    </xf>
    <xf numFmtId="43" fontId="3" fillId="0" borderId="0" xfId="1" applyFont="1" applyAlignment="1">
      <alignment vertical="center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3" fillId="0" borderId="0" xfId="0" applyNumberFormat="1" applyFont="1" applyAlignment="1">
      <alignment vertical="center"/>
    </xf>
    <xf numFmtId="43" fontId="7" fillId="0" borderId="0" xfId="1" applyFont="1"/>
    <xf numFmtId="0" fontId="4" fillId="0" borderId="0" xfId="0" applyFont="1" applyAlignment="1">
      <alignment horizontal="center"/>
    </xf>
    <xf numFmtId="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34"/>
  <sheetViews>
    <sheetView topLeftCell="A10" workbookViewId="0">
      <selection activeCell="L26" sqref="L26"/>
    </sheetView>
  </sheetViews>
  <sheetFormatPr defaultRowHeight="16.5" x14ac:dyDescent="0.3"/>
  <cols>
    <col min="1" max="2" width="9.140625" style="1"/>
    <col min="3" max="3" width="20.85546875" style="1" bestFit="1" customWidth="1"/>
    <col min="4" max="5" width="10" style="1" bestFit="1" customWidth="1"/>
    <col min="6" max="7" width="9.140625" style="1"/>
    <col min="8" max="8" width="14.28515625" style="1" customWidth="1"/>
    <col min="9" max="9" width="11" style="1" customWidth="1"/>
    <col min="10" max="10" width="10" style="1" customWidth="1"/>
    <col min="11" max="11" width="12.42578125" style="1" bestFit="1" customWidth="1"/>
    <col min="12" max="12" width="13.5703125" style="1" bestFit="1" customWidth="1"/>
    <col min="13" max="13" width="10.140625" style="1" bestFit="1" customWidth="1"/>
    <col min="14" max="16384" width="9.140625" style="1"/>
  </cols>
  <sheetData>
    <row r="3" spans="3:12" x14ac:dyDescent="0.3">
      <c r="D3" s="2" t="s">
        <v>0</v>
      </c>
      <c r="E3" s="2" t="s">
        <v>1</v>
      </c>
      <c r="H3" s="3" t="s">
        <v>2</v>
      </c>
    </row>
    <row r="4" spans="3:12" x14ac:dyDescent="0.3">
      <c r="C4" s="1" t="s">
        <v>3</v>
      </c>
      <c r="D4" s="4">
        <v>750</v>
      </c>
      <c r="E4" s="4">
        <v>1000</v>
      </c>
      <c r="H4" s="1" t="s">
        <v>4</v>
      </c>
    </row>
    <row r="5" spans="3:12" x14ac:dyDescent="0.3">
      <c r="C5" s="1" t="s">
        <v>5</v>
      </c>
      <c r="D5" s="4">
        <v>4000</v>
      </c>
      <c r="E5" s="5">
        <v>2000</v>
      </c>
      <c r="H5" s="1" t="s">
        <v>6</v>
      </c>
    </row>
    <row r="6" spans="3:12" x14ac:dyDescent="0.3">
      <c r="C6" s="1" t="s">
        <v>7</v>
      </c>
      <c r="D6" s="4">
        <v>6750</v>
      </c>
      <c r="E6" s="4">
        <v>3000</v>
      </c>
      <c r="H6" s="1" t="s">
        <v>8</v>
      </c>
    </row>
    <row r="7" spans="3:12" x14ac:dyDescent="0.3">
      <c r="C7" s="1" t="s">
        <v>9</v>
      </c>
      <c r="D7" s="4">
        <v>12500</v>
      </c>
      <c r="E7" s="4"/>
    </row>
    <row r="8" spans="3:12" x14ac:dyDescent="0.3">
      <c r="C8" s="1" t="s">
        <v>10</v>
      </c>
      <c r="D8" s="4">
        <v>9000</v>
      </c>
      <c r="E8" s="4">
        <v>6000</v>
      </c>
      <c r="G8" s="6" t="s">
        <v>11</v>
      </c>
      <c r="H8" s="1" t="s">
        <v>12</v>
      </c>
    </row>
    <row r="9" spans="3:12" ht="18.75" x14ac:dyDescent="0.45">
      <c r="C9" s="1" t="s">
        <v>13</v>
      </c>
      <c r="D9" s="7">
        <v>7000</v>
      </c>
      <c r="E9" s="7">
        <v>8000</v>
      </c>
      <c r="G9" s="6" t="s">
        <v>14</v>
      </c>
      <c r="H9" s="1" t="s">
        <v>15</v>
      </c>
    </row>
    <row r="10" spans="3:12" x14ac:dyDescent="0.3">
      <c r="C10" s="2" t="s">
        <v>16</v>
      </c>
      <c r="D10" s="8">
        <f>SUM(D4:D9)</f>
        <v>40000</v>
      </c>
      <c r="E10" s="9">
        <f>SUM(E4:E9)</f>
        <v>20000</v>
      </c>
    </row>
    <row r="11" spans="3:12" x14ac:dyDescent="0.3">
      <c r="H11" s="3" t="s">
        <v>17</v>
      </c>
    </row>
    <row r="12" spans="3:12" x14ac:dyDescent="0.3">
      <c r="C12" s="1" t="s">
        <v>18</v>
      </c>
      <c r="D12" s="4">
        <v>5000</v>
      </c>
      <c r="E12" s="4">
        <v>2500</v>
      </c>
      <c r="G12" s="6" t="s">
        <v>19</v>
      </c>
      <c r="H12" s="1" t="s">
        <v>18</v>
      </c>
      <c r="K12" s="4">
        <v>3000000</v>
      </c>
    </row>
    <row r="13" spans="3:12" x14ac:dyDescent="0.3">
      <c r="C13" s="1" t="s">
        <v>20</v>
      </c>
      <c r="D13" s="4">
        <v>10000</v>
      </c>
      <c r="E13" s="4">
        <v>5000</v>
      </c>
      <c r="I13" s="1" t="s">
        <v>21</v>
      </c>
      <c r="L13" s="10">
        <f>K12</f>
        <v>3000000</v>
      </c>
    </row>
    <row r="14" spans="3:12" x14ac:dyDescent="0.3">
      <c r="C14" s="1" t="s">
        <v>22</v>
      </c>
      <c r="D14" s="4">
        <v>15000</v>
      </c>
      <c r="E14" s="5">
        <v>7500</v>
      </c>
    </row>
    <row r="15" spans="3:12" ht="18.75" x14ac:dyDescent="0.45">
      <c r="C15" s="1" t="s">
        <v>23</v>
      </c>
      <c r="D15" s="7">
        <v>10000</v>
      </c>
      <c r="E15" s="11">
        <v>5000</v>
      </c>
      <c r="G15" s="6" t="s">
        <v>14</v>
      </c>
      <c r="H15" s="1" t="s">
        <v>22</v>
      </c>
      <c r="K15" s="10">
        <f>E14*1000</f>
        <v>7500000</v>
      </c>
    </row>
    <row r="16" spans="3:12" ht="33" x14ac:dyDescent="0.3">
      <c r="C16" s="12" t="s">
        <v>24</v>
      </c>
      <c r="D16" s="13">
        <f>SUM(D12:D15)</f>
        <v>40000</v>
      </c>
      <c r="E16" s="13">
        <f>SUM(E12:E15)</f>
        <v>20000</v>
      </c>
      <c r="H16" s="1" t="s">
        <v>25</v>
      </c>
      <c r="K16" s="10">
        <f>E15*1000</f>
        <v>5000000</v>
      </c>
    </row>
    <row r="17" spans="7:13" x14ac:dyDescent="0.3">
      <c r="I17" s="1" t="s">
        <v>26</v>
      </c>
      <c r="L17" s="10">
        <f>K15+K16</f>
        <v>12500000</v>
      </c>
    </row>
    <row r="19" spans="7:13" x14ac:dyDescent="0.3">
      <c r="G19" s="6" t="s">
        <v>27</v>
      </c>
      <c r="H19" s="1" t="s">
        <v>28</v>
      </c>
    </row>
    <row r="21" spans="7:13" x14ac:dyDescent="0.3">
      <c r="I21" s="2" t="s">
        <v>0</v>
      </c>
      <c r="J21" s="2" t="s">
        <v>1</v>
      </c>
      <c r="K21" s="18" t="s">
        <v>29</v>
      </c>
      <c r="L21" s="18"/>
      <c r="M21" s="1" t="s">
        <v>30</v>
      </c>
    </row>
    <row r="22" spans="7:13" x14ac:dyDescent="0.3">
      <c r="H22" s="1" t="s">
        <v>3</v>
      </c>
      <c r="I22" s="4">
        <v>750</v>
      </c>
      <c r="J22" s="4">
        <v>1000</v>
      </c>
      <c r="M22" s="10">
        <f>I22+J22+K22-L22</f>
        <v>1750</v>
      </c>
    </row>
    <row r="23" spans="7:13" x14ac:dyDescent="0.3">
      <c r="H23" s="1" t="s">
        <v>5</v>
      </c>
      <c r="I23" s="4">
        <v>4000</v>
      </c>
      <c r="J23" s="5">
        <v>2000</v>
      </c>
      <c r="L23" s="5">
        <v>3000</v>
      </c>
      <c r="M23" s="10">
        <f t="shared" ref="M23:M27" si="0">I23+J23+K23-L23</f>
        <v>3000</v>
      </c>
    </row>
    <row r="24" spans="7:13" x14ac:dyDescent="0.3">
      <c r="H24" s="1" t="s">
        <v>7</v>
      </c>
      <c r="I24" s="4">
        <v>6750</v>
      </c>
      <c r="J24" s="4">
        <v>3000</v>
      </c>
      <c r="M24" s="10">
        <f t="shared" si="0"/>
        <v>9750</v>
      </c>
    </row>
    <row r="25" spans="7:13" ht="33" x14ac:dyDescent="0.3">
      <c r="H25" s="14" t="s">
        <v>9</v>
      </c>
      <c r="I25" s="4">
        <v>12500</v>
      </c>
      <c r="J25" s="4"/>
      <c r="L25" s="5">
        <v>12500</v>
      </c>
      <c r="M25" s="10">
        <f t="shared" si="0"/>
        <v>0</v>
      </c>
    </row>
    <row r="26" spans="7:13" x14ac:dyDescent="0.3">
      <c r="H26" s="1" t="s">
        <v>10</v>
      </c>
      <c r="I26" s="4">
        <v>9000</v>
      </c>
      <c r="J26" s="4">
        <v>6000</v>
      </c>
      <c r="M26" s="10">
        <f t="shared" si="0"/>
        <v>15000</v>
      </c>
    </row>
    <row r="27" spans="7:13" ht="35.25" x14ac:dyDescent="0.45">
      <c r="H27" s="14" t="s">
        <v>13</v>
      </c>
      <c r="I27" s="7">
        <v>7000</v>
      </c>
      <c r="J27" s="7">
        <v>8000</v>
      </c>
      <c r="M27" s="10">
        <f t="shared" si="0"/>
        <v>15000</v>
      </c>
    </row>
    <row r="28" spans="7:13" x14ac:dyDescent="0.3">
      <c r="H28" s="2" t="s">
        <v>16</v>
      </c>
      <c r="I28" s="8">
        <f>SUM(I22:I27)</f>
        <v>40000</v>
      </c>
      <c r="J28" s="9">
        <f>SUM(J22:J27)</f>
        <v>20000</v>
      </c>
      <c r="M28" s="9">
        <f>SUM(M22:M27)</f>
        <v>44500</v>
      </c>
    </row>
    <row r="30" spans="7:13" x14ac:dyDescent="0.3">
      <c r="H30" s="1" t="s">
        <v>18</v>
      </c>
      <c r="I30" s="4">
        <v>5000</v>
      </c>
      <c r="J30" s="4">
        <v>2500</v>
      </c>
      <c r="K30" s="4">
        <v>3000</v>
      </c>
      <c r="M30" s="10">
        <f>I30+J30-K30+L30</f>
        <v>4500</v>
      </c>
    </row>
    <row r="31" spans="7:13" ht="33" x14ac:dyDescent="0.3">
      <c r="H31" s="14" t="s">
        <v>20</v>
      </c>
      <c r="I31" s="4">
        <v>10000</v>
      </c>
      <c r="J31" s="4">
        <v>5000</v>
      </c>
      <c r="M31" s="10">
        <f t="shared" ref="M31:M33" si="1">I31+J31-K31+L31</f>
        <v>15000</v>
      </c>
    </row>
    <row r="32" spans="7:13" x14ac:dyDescent="0.3">
      <c r="H32" s="1" t="s">
        <v>22</v>
      </c>
      <c r="I32" s="4">
        <v>15000</v>
      </c>
      <c r="J32" s="5">
        <v>7500</v>
      </c>
      <c r="K32" s="4">
        <v>7500</v>
      </c>
      <c r="L32" s="5"/>
      <c r="M32" s="10">
        <f>I32+J32-K32+L32</f>
        <v>15000</v>
      </c>
    </row>
    <row r="33" spans="8:13" ht="18.75" x14ac:dyDescent="0.45">
      <c r="H33" s="1" t="s">
        <v>23</v>
      </c>
      <c r="I33" s="7">
        <v>10000</v>
      </c>
      <c r="J33" s="11">
        <v>5000</v>
      </c>
      <c r="K33" s="4">
        <v>5000</v>
      </c>
      <c r="L33" s="5"/>
      <c r="M33" s="15">
        <f t="shared" si="1"/>
        <v>10000</v>
      </c>
    </row>
    <row r="34" spans="8:13" ht="49.5" x14ac:dyDescent="0.3">
      <c r="H34" s="12" t="s">
        <v>24</v>
      </c>
      <c r="I34" s="13">
        <f>SUM(I30:I33)</f>
        <v>40000</v>
      </c>
      <c r="J34" s="13">
        <f>SUM(J30:J33)</f>
        <v>20000</v>
      </c>
      <c r="M34" s="16">
        <f>SUM(M30:M33)</f>
        <v>44500</v>
      </c>
    </row>
  </sheetData>
  <mergeCells count="1">
    <mergeCell ref="K21:L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40"/>
  <sheetViews>
    <sheetView tabSelected="1" topLeftCell="A31" workbookViewId="0">
      <selection activeCell="J37" sqref="J37:K38"/>
    </sheetView>
  </sheetViews>
  <sheetFormatPr defaultRowHeight="16.5" x14ac:dyDescent="0.3"/>
  <cols>
    <col min="3" max="3" width="20.85546875" bestFit="1" customWidth="1"/>
    <col min="4" max="5" width="10" bestFit="1" customWidth="1"/>
    <col min="7" max="7" width="9.140625" style="1"/>
    <col min="8" max="8" width="14.28515625" style="1" customWidth="1"/>
    <col min="9" max="9" width="11" style="1" customWidth="1"/>
    <col min="10" max="10" width="10" style="1" customWidth="1"/>
    <col min="11" max="11" width="12.42578125" style="1" bestFit="1" customWidth="1"/>
    <col min="12" max="12" width="13.5703125" style="1" bestFit="1" customWidth="1"/>
    <col min="13" max="13" width="10.140625" bestFit="1" customWidth="1"/>
  </cols>
  <sheetData>
    <row r="3" spans="3:12" x14ac:dyDescent="0.3">
      <c r="C3" s="1"/>
      <c r="D3" s="2" t="s">
        <v>0</v>
      </c>
      <c r="E3" s="2" t="s">
        <v>1</v>
      </c>
      <c r="H3" s="3" t="s">
        <v>2</v>
      </c>
    </row>
    <row r="4" spans="3:12" x14ac:dyDescent="0.3">
      <c r="C4" s="1" t="s">
        <v>3</v>
      </c>
      <c r="D4" s="4">
        <v>750</v>
      </c>
      <c r="E4" s="4">
        <v>1000</v>
      </c>
      <c r="H4" s="1" t="s">
        <v>4</v>
      </c>
    </row>
    <row r="5" spans="3:12" x14ac:dyDescent="0.3">
      <c r="C5" s="1" t="s">
        <v>5</v>
      </c>
      <c r="D5" s="4">
        <v>4000</v>
      </c>
      <c r="E5" s="5">
        <v>2000</v>
      </c>
      <c r="H5" s="1" t="s">
        <v>6</v>
      </c>
    </row>
    <row r="6" spans="3:12" x14ac:dyDescent="0.3">
      <c r="C6" s="1" t="s">
        <v>7</v>
      </c>
      <c r="D6" s="4">
        <v>6750</v>
      </c>
      <c r="E6" s="4">
        <v>3000</v>
      </c>
      <c r="H6" s="1" t="s">
        <v>31</v>
      </c>
    </row>
    <row r="7" spans="3:12" x14ac:dyDescent="0.3">
      <c r="C7" s="1" t="s">
        <v>9</v>
      </c>
      <c r="D7" s="4">
        <v>12500</v>
      </c>
      <c r="E7" s="4"/>
    </row>
    <row r="8" spans="3:12" x14ac:dyDescent="0.3">
      <c r="C8" s="1" t="s">
        <v>10</v>
      </c>
      <c r="D8" s="4">
        <v>9000</v>
      </c>
      <c r="E8" s="4">
        <v>6000</v>
      </c>
      <c r="G8" s="6" t="s">
        <v>11</v>
      </c>
      <c r="H8" s="1" t="s">
        <v>12</v>
      </c>
    </row>
    <row r="9" spans="3:12" ht="18.75" x14ac:dyDescent="0.45">
      <c r="C9" s="1" t="s">
        <v>13</v>
      </c>
      <c r="D9" s="7">
        <v>7000</v>
      </c>
      <c r="E9" s="7">
        <v>8000</v>
      </c>
      <c r="G9" s="6" t="s">
        <v>14</v>
      </c>
      <c r="H9" s="1" t="s">
        <v>15</v>
      </c>
    </row>
    <row r="10" spans="3:12" x14ac:dyDescent="0.3">
      <c r="C10" s="2" t="s">
        <v>16</v>
      </c>
      <c r="D10" s="8">
        <f>SUM(D4:D9)</f>
        <v>40000</v>
      </c>
      <c r="E10" s="9">
        <f>SUM(E4:E9)</f>
        <v>20000</v>
      </c>
    </row>
    <row r="11" spans="3:12" x14ac:dyDescent="0.3">
      <c r="C11" s="1"/>
      <c r="D11" s="1"/>
      <c r="E11" s="1"/>
      <c r="H11" s="3" t="s">
        <v>17</v>
      </c>
    </row>
    <row r="12" spans="3:12" x14ac:dyDescent="0.3">
      <c r="C12" s="1" t="s">
        <v>18</v>
      </c>
      <c r="D12" s="4">
        <v>5000</v>
      </c>
      <c r="E12" s="4">
        <v>2500</v>
      </c>
      <c r="G12" s="6" t="s">
        <v>19</v>
      </c>
      <c r="H12" s="1" t="s">
        <v>18</v>
      </c>
      <c r="K12" s="4">
        <v>3000000</v>
      </c>
    </row>
    <row r="13" spans="3:12" x14ac:dyDescent="0.3">
      <c r="C13" s="1" t="s">
        <v>20</v>
      </c>
      <c r="D13" s="4">
        <v>10000</v>
      </c>
      <c r="E13" s="4">
        <v>5000</v>
      </c>
      <c r="I13" s="1" t="s">
        <v>21</v>
      </c>
      <c r="L13" s="10">
        <f>K12</f>
        <v>3000000</v>
      </c>
    </row>
    <row r="14" spans="3:12" x14ac:dyDescent="0.3">
      <c r="C14" s="1" t="s">
        <v>22</v>
      </c>
      <c r="D14" s="4">
        <v>15000</v>
      </c>
      <c r="E14" s="5">
        <v>7500</v>
      </c>
    </row>
    <row r="15" spans="3:12" ht="18.75" x14ac:dyDescent="0.45">
      <c r="C15" s="1" t="s">
        <v>23</v>
      </c>
      <c r="D15" s="7">
        <v>10000</v>
      </c>
      <c r="E15" s="11">
        <v>5000</v>
      </c>
      <c r="G15" s="6" t="s">
        <v>14</v>
      </c>
      <c r="H15" s="1" t="s">
        <v>22</v>
      </c>
      <c r="K15" s="10">
        <f>E14*1000*90%</f>
        <v>6750000</v>
      </c>
    </row>
    <row r="16" spans="3:12" ht="33" x14ac:dyDescent="0.3">
      <c r="C16" s="12" t="s">
        <v>24</v>
      </c>
      <c r="D16" s="13">
        <f>SUM(D12:D15)</f>
        <v>40000</v>
      </c>
      <c r="E16" s="13">
        <f>SUM(E12:E15)</f>
        <v>20000</v>
      </c>
      <c r="H16" s="1" t="s">
        <v>25</v>
      </c>
      <c r="K16" s="10">
        <f>E15*1000*90%</f>
        <v>4500000</v>
      </c>
    </row>
    <row r="17" spans="7:13" x14ac:dyDescent="0.3">
      <c r="I17" s="1" t="s">
        <v>26</v>
      </c>
      <c r="L17" s="10">
        <f>K15+K16</f>
        <v>11250000</v>
      </c>
    </row>
    <row r="19" spans="7:13" x14ac:dyDescent="0.3">
      <c r="G19" s="6" t="s">
        <v>27</v>
      </c>
      <c r="H19" s="1" t="s">
        <v>22</v>
      </c>
      <c r="K19" s="10">
        <f>K15</f>
        <v>6750000</v>
      </c>
    </row>
    <row r="20" spans="7:13" x14ac:dyDescent="0.3">
      <c r="G20" s="6"/>
      <c r="H20" s="1" t="s">
        <v>25</v>
      </c>
      <c r="K20" s="10">
        <f>K16</f>
        <v>4500000</v>
      </c>
    </row>
    <row r="21" spans="7:13" x14ac:dyDescent="0.3">
      <c r="I21" s="1" t="s">
        <v>26</v>
      </c>
      <c r="L21" s="10">
        <f>K19+K20</f>
        <v>11250000</v>
      </c>
    </row>
    <row r="22" spans="7:13" x14ac:dyDescent="0.3">
      <c r="I22" s="1" t="s">
        <v>32</v>
      </c>
      <c r="L22" s="10">
        <f>M39*1000</f>
        <v>1250000</v>
      </c>
    </row>
    <row r="24" spans="7:13" x14ac:dyDescent="0.3">
      <c r="G24" s="6" t="s">
        <v>33</v>
      </c>
      <c r="H24" s="1" t="s">
        <v>28</v>
      </c>
    </row>
    <row r="26" spans="7:13" x14ac:dyDescent="0.3">
      <c r="I26" s="2" t="s">
        <v>0</v>
      </c>
      <c r="J26" s="2" t="s">
        <v>1</v>
      </c>
      <c r="K26" s="18" t="s">
        <v>29</v>
      </c>
      <c r="L26" s="18"/>
      <c r="M26" s="1" t="s">
        <v>30</v>
      </c>
    </row>
    <row r="27" spans="7:13" x14ac:dyDescent="0.3">
      <c r="H27" s="1" t="s">
        <v>3</v>
      </c>
      <c r="I27" s="4">
        <v>750</v>
      </c>
      <c r="J27" s="4">
        <v>1000</v>
      </c>
      <c r="M27" s="10">
        <f>I27+J27+K27-L27</f>
        <v>1750</v>
      </c>
    </row>
    <row r="28" spans="7:13" x14ac:dyDescent="0.3">
      <c r="H28" s="1" t="s">
        <v>5</v>
      </c>
      <c r="I28" s="4">
        <v>4000</v>
      </c>
      <c r="J28" s="5">
        <v>2000</v>
      </c>
      <c r="L28" s="5">
        <v>3000</v>
      </c>
      <c r="M28" s="10">
        <f t="shared" ref="M28:M32" si="0">I28+J28+K28-L28</f>
        <v>3000</v>
      </c>
    </row>
    <row r="29" spans="7:13" x14ac:dyDescent="0.3">
      <c r="H29" s="1" t="s">
        <v>7</v>
      </c>
      <c r="I29" s="4">
        <v>6750</v>
      </c>
      <c r="J29" s="4">
        <v>3000</v>
      </c>
      <c r="M29" s="10">
        <f t="shared" si="0"/>
        <v>9750</v>
      </c>
    </row>
    <row r="30" spans="7:13" ht="33" x14ac:dyDescent="0.3">
      <c r="H30" s="14" t="s">
        <v>9</v>
      </c>
      <c r="I30" s="4">
        <v>12500</v>
      </c>
      <c r="J30" s="4"/>
      <c r="L30" s="5">
        <f>12500*90%</f>
        <v>11250</v>
      </c>
      <c r="M30" s="10">
        <f t="shared" si="0"/>
        <v>1250</v>
      </c>
    </row>
    <row r="31" spans="7:13" x14ac:dyDescent="0.3">
      <c r="H31" s="1" t="s">
        <v>10</v>
      </c>
      <c r="I31" s="4">
        <v>9000</v>
      </c>
      <c r="J31" s="4">
        <v>6000</v>
      </c>
      <c r="M31" s="10">
        <f t="shared" si="0"/>
        <v>15000</v>
      </c>
    </row>
    <row r="32" spans="7:13" ht="35.25" x14ac:dyDescent="0.45">
      <c r="H32" s="14" t="s">
        <v>13</v>
      </c>
      <c r="I32" s="7">
        <v>7000</v>
      </c>
      <c r="J32" s="7">
        <v>8000</v>
      </c>
      <c r="M32" s="10">
        <f t="shared" si="0"/>
        <v>15000</v>
      </c>
    </row>
    <row r="33" spans="8:13" x14ac:dyDescent="0.3">
      <c r="H33" s="2" t="s">
        <v>16</v>
      </c>
      <c r="I33" s="8">
        <f>SUM(I27:I32)</f>
        <v>40000</v>
      </c>
      <c r="J33" s="9">
        <f>SUM(J27:J32)</f>
        <v>20000</v>
      </c>
      <c r="M33" s="9">
        <f>SUM(M27:M32)</f>
        <v>45750</v>
      </c>
    </row>
    <row r="34" spans="8:13" x14ac:dyDescent="0.3">
      <c r="M34" s="1"/>
    </row>
    <row r="35" spans="8:13" x14ac:dyDescent="0.3">
      <c r="H35" s="1" t="s">
        <v>18</v>
      </c>
      <c r="I35" s="4">
        <v>5000</v>
      </c>
      <c r="J35" s="4">
        <v>2500</v>
      </c>
      <c r="K35" s="4">
        <v>3000</v>
      </c>
      <c r="M35" s="10">
        <f>I35+J35-K35+L35</f>
        <v>4500</v>
      </c>
    </row>
    <row r="36" spans="8:13" ht="33" x14ac:dyDescent="0.3">
      <c r="H36" s="14" t="s">
        <v>20</v>
      </c>
      <c r="I36" s="4">
        <v>10000</v>
      </c>
      <c r="J36" s="4">
        <v>5000</v>
      </c>
      <c r="M36" s="10">
        <f t="shared" ref="M36:M39" si="1">I36+J36-K36+L36</f>
        <v>15000</v>
      </c>
    </row>
    <row r="37" spans="8:13" x14ac:dyDescent="0.3">
      <c r="H37" s="1" t="s">
        <v>22</v>
      </c>
      <c r="I37" s="4">
        <v>15000</v>
      </c>
      <c r="J37" s="5">
        <v>7500</v>
      </c>
      <c r="K37" s="4">
        <f>7500</f>
        <v>7500</v>
      </c>
      <c r="L37" s="5"/>
      <c r="M37" s="10">
        <f>I37+J37-K37+L37</f>
        <v>15000</v>
      </c>
    </row>
    <row r="38" spans="8:13" x14ac:dyDescent="0.3">
      <c r="H38" s="1" t="s">
        <v>23</v>
      </c>
      <c r="I38" s="4">
        <v>10000</v>
      </c>
      <c r="J38" s="5">
        <v>5000</v>
      </c>
      <c r="K38" s="4">
        <f>5000</f>
        <v>5000</v>
      </c>
      <c r="L38" s="5"/>
      <c r="M38" s="10">
        <f t="shared" si="1"/>
        <v>10000</v>
      </c>
    </row>
    <row r="39" spans="8:13" ht="18.75" x14ac:dyDescent="0.45">
      <c r="H39" s="1" t="s">
        <v>32</v>
      </c>
      <c r="I39" s="7"/>
      <c r="J39" s="11"/>
      <c r="K39" s="4"/>
      <c r="L39" s="5">
        <f>10%*(J37+J38)</f>
        <v>1250</v>
      </c>
      <c r="M39" s="10">
        <f t="shared" si="1"/>
        <v>1250</v>
      </c>
    </row>
    <row r="40" spans="8:13" ht="49.5" x14ac:dyDescent="0.3">
      <c r="H40" s="12" t="s">
        <v>24</v>
      </c>
      <c r="I40" s="13">
        <f>SUM(I35:I38)</f>
        <v>40000</v>
      </c>
      <c r="J40" s="13">
        <f>SUM(J35:J38)</f>
        <v>20000</v>
      </c>
      <c r="K40" s="13">
        <f t="shared" ref="K40" si="2">SUM(K35:K38)</f>
        <v>15500</v>
      </c>
      <c r="L40" s="13">
        <f>SUM(L28:L39)</f>
        <v>15500</v>
      </c>
      <c r="M40" s="16">
        <f>SUM(M35:M39)</f>
        <v>45750</v>
      </c>
    </row>
  </sheetData>
  <mergeCells count="1">
    <mergeCell ref="K26:L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K17"/>
  <sheetViews>
    <sheetView workbookViewId="0">
      <selection activeCell="K15" sqref="K15"/>
    </sheetView>
  </sheetViews>
  <sheetFormatPr defaultRowHeight="15" x14ac:dyDescent="0.25"/>
  <sheetData>
    <row r="6" spans="7:11" x14ac:dyDescent="0.25">
      <c r="G6" s="19">
        <v>0.8</v>
      </c>
      <c r="J6" s="19">
        <v>1</v>
      </c>
    </row>
    <row r="7" spans="7:11" x14ac:dyDescent="0.25">
      <c r="G7">
        <v>2</v>
      </c>
      <c r="H7">
        <v>1</v>
      </c>
      <c r="I7" t="s">
        <v>34</v>
      </c>
      <c r="J7">
        <f>G7/G6</f>
        <v>2.5</v>
      </c>
    </row>
    <row r="8" spans="7:11" x14ac:dyDescent="0.25">
      <c r="H8">
        <v>0.5</v>
      </c>
      <c r="I8" t="s">
        <v>35</v>
      </c>
    </row>
    <row r="9" spans="7:11" x14ac:dyDescent="0.25">
      <c r="H9">
        <v>0.5</v>
      </c>
      <c r="I9" t="s">
        <v>36</v>
      </c>
    </row>
    <row r="10" spans="7:11" x14ac:dyDescent="0.25">
      <c r="H10">
        <f>SUM(H7:H9)</f>
        <v>2</v>
      </c>
    </row>
    <row r="11" spans="7:11" x14ac:dyDescent="0.25">
      <c r="H11">
        <f>J7-H10</f>
        <v>0.5</v>
      </c>
      <c r="I11" t="s">
        <v>32</v>
      </c>
    </row>
    <row r="13" spans="7:11" x14ac:dyDescent="0.25">
      <c r="G13">
        <v>3</v>
      </c>
      <c r="H13">
        <v>1</v>
      </c>
      <c r="I13" t="s">
        <v>34</v>
      </c>
      <c r="J13">
        <f>-H13</f>
        <v>-1</v>
      </c>
      <c r="K13">
        <f>G13+H13+J13</f>
        <v>3</v>
      </c>
    </row>
    <row r="14" spans="7:11" x14ac:dyDescent="0.25">
      <c r="G14">
        <v>1</v>
      </c>
      <c r="H14">
        <v>0.5</v>
      </c>
      <c r="I14" t="s">
        <v>35</v>
      </c>
      <c r="J14">
        <f>-H14</f>
        <v>-0.5</v>
      </c>
      <c r="K14">
        <f t="shared" ref="K14:K16" si="0">G14+H14+J14</f>
        <v>1</v>
      </c>
    </row>
    <row r="15" spans="7:11" x14ac:dyDescent="0.25">
      <c r="H15">
        <v>0.5</v>
      </c>
      <c r="I15" t="s">
        <v>36</v>
      </c>
      <c r="J15">
        <f>-H15</f>
        <v>-0.5</v>
      </c>
      <c r="K15">
        <f t="shared" si="0"/>
        <v>0</v>
      </c>
    </row>
    <row r="16" spans="7:11" x14ac:dyDescent="0.25">
      <c r="H16">
        <f>H11</f>
        <v>0.5</v>
      </c>
      <c r="K16">
        <f t="shared" si="0"/>
        <v>0.5</v>
      </c>
    </row>
    <row r="17" spans="11:11" x14ac:dyDescent="0.25">
      <c r="K17">
        <f>SUM(K13:K16)</f>
        <v>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16"/>
  <sheetViews>
    <sheetView workbookViewId="0">
      <selection activeCell="E4" sqref="E4"/>
    </sheetView>
  </sheetViews>
  <sheetFormatPr defaultRowHeight="15" x14ac:dyDescent="0.25"/>
  <cols>
    <col min="4" max="4" width="18" customWidth="1"/>
    <col min="5" max="6" width="10" bestFit="1" customWidth="1"/>
    <col min="8" max="8" width="10" bestFit="1" customWidth="1"/>
    <col min="9" max="9" width="10.140625" bestFit="1" customWidth="1"/>
  </cols>
  <sheetData>
    <row r="3" spans="4:9" ht="16.5" x14ac:dyDescent="0.3">
      <c r="D3" s="1"/>
      <c r="E3" s="2" t="s">
        <v>0</v>
      </c>
      <c r="F3" s="2" t="s">
        <v>1</v>
      </c>
      <c r="G3" s="18" t="s">
        <v>29</v>
      </c>
      <c r="H3" s="18"/>
      <c r="I3" s="1" t="s">
        <v>30</v>
      </c>
    </row>
    <row r="4" spans="4:9" ht="16.5" x14ac:dyDescent="0.3">
      <c r="D4" s="1" t="s">
        <v>3</v>
      </c>
      <c r="E4" s="4">
        <v>13250</v>
      </c>
      <c r="F4" s="4">
        <v>1000</v>
      </c>
      <c r="G4" s="1"/>
      <c r="H4" s="1"/>
      <c r="I4" s="10">
        <f>E4+F4+G4-H4</f>
        <v>14250</v>
      </c>
    </row>
    <row r="5" spans="4:9" ht="16.5" x14ac:dyDescent="0.3">
      <c r="D5" s="1" t="s">
        <v>5</v>
      </c>
      <c r="E5" s="4">
        <v>4000</v>
      </c>
      <c r="F5" s="5">
        <v>2000</v>
      </c>
      <c r="G5" s="1"/>
      <c r="H5" s="5">
        <v>3000</v>
      </c>
      <c r="I5" s="10">
        <f t="shared" ref="I5:I8" si="0">E5+F5+G5-H5</f>
        <v>3000</v>
      </c>
    </row>
    <row r="6" spans="4:9" ht="16.5" x14ac:dyDescent="0.3">
      <c r="D6" s="1" t="s">
        <v>7</v>
      </c>
      <c r="E6" s="4">
        <v>6750</v>
      </c>
      <c r="F6" s="4">
        <v>3000</v>
      </c>
      <c r="G6" s="1"/>
      <c r="H6" s="1"/>
      <c r="I6" s="10">
        <f t="shared" si="0"/>
        <v>9750</v>
      </c>
    </row>
    <row r="7" spans="4:9" ht="16.5" x14ac:dyDescent="0.3">
      <c r="D7" s="1" t="s">
        <v>10</v>
      </c>
      <c r="E7" s="4">
        <v>9000</v>
      </c>
      <c r="F7" s="4">
        <v>6000</v>
      </c>
      <c r="G7" s="1"/>
      <c r="H7" s="1"/>
      <c r="I7" s="10">
        <f t="shared" si="0"/>
        <v>15000</v>
      </c>
    </row>
    <row r="8" spans="4:9" ht="35.25" x14ac:dyDescent="0.45">
      <c r="D8" s="14" t="s">
        <v>13</v>
      </c>
      <c r="E8" s="7">
        <v>7000</v>
      </c>
      <c r="F8" s="7">
        <v>8000</v>
      </c>
      <c r="G8" s="1"/>
      <c r="H8" s="1"/>
      <c r="I8" s="10">
        <f t="shared" si="0"/>
        <v>15000</v>
      </c>
    </row>
    <row r="9" spans="4:9" ht="16.5" x14ac:dyDescent="0.3">
      <c r="D9" s="2" t="s">
        <v>16</v>
      </c>
      <c r="E9" s="8">
        <f>SUM(E4:E8)</f>
        <v>40000</v>
      </c>
      <c r="F9" s="9">
        <f>SUM(F4:F8)</f>
        <v>20000</v>
      </c>
      <c r="G9" s="1"/>
      <c r="H9" s="1"/>
      <c r="I9" s="9">
        <f>SUM(I4:I8)</f>
        <v>57000</v>
      </c>
    </row>
    <row r="10" spans="4:9" ht="16.5" x14ac:dyDescent="0.3">
      <c r="D10" s="1"/>
      <c r="E10" s="1"/>
      <c r="F10" s="1"/>
      <c r="G10" s="1"/>
      <c r="H10" s="1"/>
      <c r="I10" s="1"/>
    </row>
    <row r="11" spans="4:9" ht="16.5" x14ac:dyDescent="0.3">
      <c r="D11" s="1" t="s">
        <v>18</v>
      </c>
      <c r="E11" s="4">
        <v>5000</v>
      </c>
      <c r="F11" s="4">
        <v>2500</v>
      </c>
      <c r="G11" s="5">
        <v>3000</v>
      </c>
      <c r="H11" s="1"/>
      <c r="I11" s="10">
        <f>E11+F11-G11+H11</f>
        <v>4500</v>
      </c>
    </row>
    <row r="12" spans="4:9" ht="33" x14ac:dyDescent="0.3">
      <c r="D12" s="14" t="s">
        <v>20</v>
      </c>
      <c r="E12" s="4">
        <v>10000</v>
      </c>
      <c r="F12" s="4">
        <v>5000</v>
      </c>
      <c r="G12" s="1"/>
      <c r="H12" s="1"/>
      <c r="I12" s="10">
        <f t="shared" ref="I12:I15" si="1">E12+F12-G12+H12</f>
        <v>15000</v>
      </c>
    </row>
    <row r="13" spans="4:9" ht="16.5" x14ac:dyDescent="0.3">
      <c r="D13" s="1" t="s">
        <v>22</v>
      </c>
      <c r="E13" s="4">
        <v>15000</v>
      </c>
      <c r="F13" s="5">
        <v>7500</v>
      </c>
      <c r="G13" s="4">
        <v>7500</v>
      </c>
      <c r="H13" s="5"/>
      <c r="I13" s="10">
        <f>E13+F13-G13+H13</f>
        <v>15000</v>
      </c>
    </row>
    <row r="14" spans="4:9" ht="16.5" x14ac:dyDescent="0.3">
      <c r="D14" s="1" t="s">
        <v>23</v>
      </c>
      <c r="E14" s="4">
        <v>10000</v>
      </c>
      <c r="F14" s="5">
        <v>5000</v>
      </c>
      <c r="G14" s="4">
        <v>5000</v>
      </c>
      <c r="H14" s="5"/>
      <c r="I14" s="10">
        <f t="shared" si="1"/>
        <v>10000</v>
      </c>
    </row>
    <row r="15" spans="4:9" ht="18.75" x14ac:dyDescent="0.45">
      <c r="D15" s="1" t="s">
        <v>32</v>
      </c>
      <c r="E15" s="7"/>
      <c r="F15" s="11"/>
      <c r="G15" s="4"/>
      <c r="H15" s="17">
        <v>12500</v>
      </c>
      <c r="I15" s="10">
        <f t="shared" si="1"/>
        <v>12500</v>
      </c>
    </row>
    <row r="16" spans="4:9" ht="33" x14ac:dyDescent="0.3">
      <c r="D16" s="12" t="s">
        <v>24</v>
      </c>
      <c r="E16" s="13">
        <f>SUM(E11:E14)</f>
        <v>40000</v>
      </c>
      <c r="F16" s="13">
        <f>SUM(F11:F14)</f>
        <v>20000</v>
      </c>
      <c r="G16" s="1"/>
      <c r="H16" s="1"/>
      <c r="I16" s="16">
        <f>SUM(I11:I15)</f>
        <v>57000</v>
      </c>
    </row>
  </sheetData>
  <mergeCells count="1"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100%</vt:lpstr>
      <vt:lpstr>90%</vt:lpstr>
      <vt:lpstr>Sheet1</vt:lpstr>
      <vt:lpstr>EBK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Rieka Ramadhaniyah</dc:creator>
  <cp:lastModifiedBy>Rieka Ramadhaniyah</cp:lastModifiedBy>
  <dcterms:created xsi:type="dcterms:W3CDTF">2024-10-15T14:47:43Z</dcterms:created>
  <dcterms:modified xsi:type="dcterms:W3CDTF">2024-10-17T04:33:39Z</dcterms:modified>
</cp:coreProperties>
</file>